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rnan.romero\Downloads\"/>
    </mc:Choice>
  </mc:AlternateContent>
  <bookViews>
    <workbookView xWindow="0" yWindow="0" windowWidth="28800" windowHeight="8610" tabRatio="900" activeTab="4"/>
  </bookViews>
  <sheets>
    <sheet name="CONTEXTO" sheetId="16" r:id="rId1"/>
    <sheet name="IDENTIFICACION Y ANALISIS" sheetId="2" r:id="rId2"/>
    <sheet name="EVALUACION" sheetId="11" r:id="rId3"/>
    <sheet name="EVALUACION CON CONTROLES" sheetId="15" r:id="rId4"/>
    <sheet name="ASIGNACION Y TRATAMIENTO" sheetId="6" r:id="rId5"/>
  </sheets>
  <definedNames>
    <definedName name="_xlnm._FilterDatabase" localSheetId="4" hidden="1">'ASIGNACION Y TRATAMIENTO'!#REF!</definedName>
    <definedName name="contratación">'IDENTIFICACION Y ANALISIS'!$B$39:$B$43</definedName>
    <definedName name="ejecución">'IDENTIFICACION Y ANALISIS'!$B$45:$B$68</definedName>
    <definedName name="OPCIONES">'ASIGNACION Y TRATAMIENTO'!$B$45:$B$47</definedName>
    <definedName name="planeación">'IDENTIFICACION Y ANALISIS'!$B$19:$B$29</definedName>
    <definedName name="_xlnm.Print_Area" localSheetId="4">'ASIGNACION Y TRATAMIENTO'!$B$2:$X$41</definedName>
    <definedName name="_xlnm.Print_Area" localSheetId="0">CONTEXTO!$B$2:$F$19</definedName>
    <definedName name="_xlnm.Print_Area" localSheetId="2">EVALUACION!$B$2:$L$56</definedName>
    <definedName name="_xlnm.Print_Area" localSheetId="3">'EVALUACION CON CONTROLES'!$B$2:$R$48</definedName>
    <definedName name="_xlnm.Print_Area" localSheetId="1">'IDENTIFICACION Y ANALISIS'!$B$2:$F$68</definedName>
    <definedName name="_xlnm.Print_Titles" localSheetId="4">'ASIGNACION Y TRATAMIENTO'!$2:$5</definedName>
    <definedName name="selección">'IDENTIFICACION Y ANALISIS'!$B$31:$B$37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6" l="1"/>
  <c r="G22" i="6"/>
  <c r="I16" i="15"/>
  <c r="J16" i="15"/>
  <c r="P11" i="6" s="1"/>
  <c r="C16" i="15"/>
  <c r="K17" i="11"/>
  <c r="J11" i="6" s="1"/>
  <c r="B6" i="6"/>
  <c r="G12" i="6"/>
  <c r="H12" i="6"/>
  <c r="I12" i="6"/>
  <c r="N12" i="6"/>
  <c r="S12" i="6"/>
  <c r="T12" i="6"/>
  <c r="U12" i="6"/>
  <c r="V12" i="6"/>
  <c r="W12" i="6"/>
  <c r="X12" i="6"/>
  <c r="G13" i="6"/>
  <c r="H13" i="6"/>
  <c r="I13" i="6"/>
  <c r="N13" i="6"/>
  <c r="S13" i="6"/>
  <c r="T13" i="6"/>
  <c r="U13" i="6"/>
  <c r="V13" i="6"/>
  <c r="W13" i="6"/>
  <c r="X13" i="6"/>
  <c r="G14" i="6"/>
  <c r="H14" i="6"/>
  <c r="I14" i="6"/>
  <c r="N14" i="6"/>
  <c r="S14" i="6"/>
  <c r="T14" i="6"/>
  <c r="U14" i="6"/>
  <c r="V14" i="6"/>
  <c r="W14" i="6"/>
  <c r="X14" i="6"/>
  <c r="G15" i="6"/>
  <c r="H15" i="6"/>
  <c r="I15" i="6"/>
  <c r="N15" i="6"/>
  <c r="S15" i="6"/>
  <c r="T15" i="6"/>
  <c r="U15" i="6"/>
  <c r="V15" i="6"/>
  <c r="W15" i="6"/>
  <c r="X15" i="6"/>
  <c r="G16" i="6"/>
  <c r="H16" i="6"/>
  <c r="I16" i="6"/>
  <c r="N16" i="6"/>
  <c r="S16" i="6"/>
  <c r="T16" i="6"/>
  <c r="U16" i="6"/>
  <c r="V16" i="6"/>
  <c r="W16" i="6"/>
  <c r="X16" i="6"/>
  <c r="G17" i="6"/>
  <c r="H17" i="6"/>
  <c r="I17" i="6"/>
  <c r="N17" i="6"/>
  <c r="S17" i="6"/>
  <c r="T17" i="6"/>
  <c r="U17" i="6"/>
  <c r="V17" i="6"/>
  <c r="W17" i="6"/>
  <c r="X17" i="6"/>
  <c r="G18" i="6"/>
  <c r="H18" i="6"/>
  <c r="I18" i="6"/>
  <c r="N18" i="6"/>
  <c r="S18" i="6"/>
  <c r="T18" i="6"/>
  <c r="U18" i="6"/>
  <c r="V18" i="6"/>
  <c r="W18" i="6"/>
  <c r="X18" i="6"/>
  <c r="G19" i="6"/>
  <c r="H19" i="6"/>
  <c r="I19" i="6"/>
  <c r="N19" i="6"/>
  <c r="S19" i="6"/>
  <c r="T19" i="6"/>
  <c r="U19" i="6"/>
  <c r="V19" i="6"/>
  <c r="W19" i="6"/>
  <c r="X19" i="6"/>
  <c r="G20" i="6"/>
  <c r="H20" i="6"/>
  <c r="I20" i="6"/>
  <c r="N20" i="6"/>
  <c r="S20" i="6"/>
  <c r="T20" i="6"/>
  <c r="U20" i="6"/>
  <c r="V20" i="6"/>
  <c r="W20" i="6"/>
  <c r="X20" i="6"/>
  <c r="G21" i="6"/>
  <c r="H21" i="6"/>
  <c r="I21" i="6"/>
  <c r="N21" i="6"/>
  <c r="S21" i="6"/>
  <c r="T21" i="6"/>
  <c r="U21" i="6"/>
  <c r="V21" i="6"/>
  <c r="W21" i="6"/>
  <c r="X21" i="6"/>
  <c r="H22" i="6"/>
  <c r="I22" i="6"/>
  <c r="N22" i="6"/>
  <c r="S22" i="6"/>
  <c r="T22" i="6"/>
  <c r="U22" i="6"/>
  <c r="V22" i="6"/>
  <c r="W22" i="6"/>
  <c r="X22" i="6"/>
  <c r="H23" i="6"/>
  <c r="I23" i="6"/>
  <c r="N23" i="6"/>
  <c r="S23" i="6"/>
  <c r="T23" i="6"/>
  <c r="U23" i="6"/>
  <c r="V23" i="6"/>
  <c r="W23" i="6"/>
  <c r="X23" i="6"/>
  <c r="B18" i="15"/>
  <c r="D13" i="6" s="1"/>
  <c r="C18" i="15"/>
  <c r="C13" i="6" s="1"/>
  <c r="I18" i="15"/>
  <c r="J18" i="15"/>
  <c r="P13" i="6" s="1"/>
  <c r="B19" i="15"/>
  <c r="D14" i="6" s="1"/>
  <c r="C19" i="15"/>
  <c r="C14" i="6" s="1"/>
  <c r="I19" i="15"/>
  <c r="O14" i="6" s="1"/>
  <c r="J19" i="15"/>
  <c r="P14" i="6" s="1"/>
  <c r="B20" i="15"/>
  <c r="D15" i="6" s="1"/>
  <c r="C20" i="15"/>
  <c r="C15" i="6" s="1"/>
  <c r="I20" i="15"/>
  <c r="O15" i="6" s="1"/>
  <c r="J20" i="15"/>
  <c r="P15" i="6" s="1"/>
  <c r="B21" i="15"/>
  <c r="D16" i="6" s="1"/>
  <c r="C21" i="15"/>
  <c r="C16" i="6" s="1"/>
  <c r="I21" i="15"/>
  <c r="O16" i="6" s="1"/>
  <c r="J21" i="15"/>
  <c r="P16" i="6" s="1"/>
  <c r="B22" i="15"/>
  <c r="D17" i="6" s="1"/>
  <c r="C22" i="15"/>
  <c r="C17" i="6" s="1"/>
  <c r="I22" i="15"/>
  <c r="O17" i="6" s="1"/>
  <c r="J22" i="15"/>
  <c r="P17" i="6" s="1"/>
  <c r="B23" i="15"/>
  <c r="D18" i="6" s="1"/>
  <c r="C23" i="15"/>
  <c r="C18" i="6" s="1"/>
  <c r="I23" i="15"/>
  <c r="O18" i="6" s="1"/>
  <c r="J23" i="15"/>
  <c r="P18" i="6" s="1"/>
  <c r="B24" i="15"/>
  <c r="D19" i="6" s="1"/>
  <c r="C24" i="15"/>
  <c r="C19" i="6" s="1"/>
  <c r="I24" i="15"/>
  <c r="O19" i="6" s="1"/>
  <c r="J24" i="15"/>
  <c r="P19" i="6" s="1"/>
  <c r="B25" i="15"/>
  <c r="D20" i="6" s="1"/>
  <c r="C25" i="15"/>
  <c r="C20" i="6" s="1"/>
  <c r="I25" i="15"/>
  <c r="O20" i="6" s="1"/>
  <c r="J25" i="15"/>
  <c r="P20" i="6" s="1"/>
  <c r="B26" i="15"/>
  <c r="D21" i="6" s="1"/>
  <c r="C26" i="15"/>
  <c r="C21" i="6" s="1"/>
  <c r="I26" i="15"/>
  <c r="O21" i="6" s="1"/>
  <c r="J26" i="15"/>
  <c r="P21" i="6" s="1"/>
  <c r="B27" i="15"/>
  <c r="D22" i="6" s="1"/>
  <c r="C27" i="15"/>
  <c r="C22" i="6" s="1"/>
  <c r="I27" i="15"/>
  <c r="O22" i="6" s="1"/>
  <c r="J27" i="15"/>
  <c r="P22" i="6" s="1"/>
  <c r="B28" i="15"/>
  <c r="D23" i="6" s="1"/>
  <c r="C28" i="15"/>
  <c r="C23" i="6" s="1"/>
  <c r="I28" i="15"/>
  <c r="O23" i="6" s="1"/>
  <c r="J28" i="15"/>
  <c r="P23" i="6" s="1"/>
  <c r="B17" i="15"/>
  <c r="D12" i="6" s="1"/>
  <c r="C17" i="15"/>
  <c r="C12" i="6" s="1"/>
  <c r="I17" i="15"/>
  <c r="J17" i="15"/>
  <c r="P12" i="6" s="1"/>
  <c r="O11" i="6"/>
  <c r="B6" i="15"/>
  <c r="C11" i="6"/>
  <c r="F11" i="6" s="1"/>
  <c r="K29" i="11"/>
  <c r="L29" i="11" s="1"/>
  <c r="K23" i="6" s="1"/>
  <c r="K28" i="11"/>
  <c r="J22" i="6" s="1"/>
  <c r="K27" i="11"/>
  <c r="L27" i="11" s="1"/>
  <c r="K21" i="6" s="1"/>
  <c r="K26" i="11"/>
  <c r="J20" i="6" s="1"/>
  <c r="K25" i="11"/>
  <c r="J19" i="6" s="1"/>
  <c r="K24" i="11"/>
  <c r="L24" i="11" s="1"/>
  <c r="K18" i="6" s="1"/>
  <c r="K23" i="11"/>
  <c r="L23" i="11" s="1"/>
  <c r="K17" i="6" s="1"/>
  <c r="K22" i="11"/>
  <c r="L22" i="11" s="1"/>
  <c r="K16" i="6" s="1"/>
  <c r="K21" i="11"/>
  <c r="L21" i="11" s="1"/>
  <c r="K15" i="6" s="1"/>
  <c r="K20" i="11"/>
  <c r="L20" i="11" s="1"/>
  <c r="K14" i="6" s="1"/>
  <c r="K19" i="11"/>
  <c r="J13" i="6" s="1"/>
  <c r="K18" i="11"/>
  <c r="J12" i="6" s="1"/>
  <c r="B16" i="15"/>
  <c r="D11" i="6" s="1"/>
  <c r="X11" i="6"/>
  <c r="W11" i="6"/>
  <c r="V11" i="6"/>
  <c r="U11" i="6"/>
  <c r="T11" i="6"/>
  <c r="S11" i="6"/>
  <c r="N11" i="6"/>
  <c r="I11" i="6"/>
  <c r="H11" i="6"/>
  <c r="G11" i="6"/>
  <c r="J16" i="6"/>
  <c r="K22" i="15" l="1"/>
  <c r="Q17" i="6" s="1"/>
  <c r="L25" i="11"/>
  <c r="K19" i="6" s="1"/>
  <c r="L19" i="11"/>
  <c r="K13" i="6" s="1"/>
  <c r="J17" i="6"/>
  <c r="K24" i="15"/>
  <c r="L24" i="15" s="1"/>
  <c r="R19" i="6" s="1"/>
  <c r="L18" i="11"/>
  <c r="K12" i="6" s="1"/>
  <c r="J21" i="6"/>
  <c r="F18" i="6"/>
  <c r="E18" i="6"/>
  <c r="E23" i="6"/>
  <c r="F23" i="6"/>
  <c r="F20" i="6"/>
  <c r="E20" i="6"/>
  <c r="F22" i="6"/>
  <c r="E22" i="6"/>
  <c r="Q19" i="6"/>
  <c r="E17" i="6"/>
  <c r="F17" i="6"/>
  <c r="F21" i="6"/>
  <c r="E21" i="6"/>
  <c r="F19" i="6"/>
  <c r="E19" i="6"/>
  <c r="K25" i="15"/>
  <c r="J23" i="6"/>
  <c r="K28" i="15"/>
  <c r="L28" i="15" s="1"/>
  <c r="R23" i="6" s="1"/>
  <c r="K27" i="15"/>
  <c r="K26" i="15"/>
  <c r="K23" i="15"/>
  <c r="L23" i="15" s="1"/>
  <c r="R18" i="6" s="1"/>
  <c r="K21" i="15"/>
  <c r="E11" i="6"/>
  <c r="L26" i="11"/>
  <c r="K20" i="6" s="1"/>
  <c r="L22" i="15"/>
  <c r="R17" i="6" s="1"/>
  <c r="J15" i="6"/>
  <c r="K17" i="15"/>
  <c r="L17" i="15" s="1"/>
  <c r="R12" i="6" s="1"/>
  <c r="K20" i="15"/>
  <c r="L20" i="15" s="1"/>
  <c r="R15" i="6" s="1"/>
  <c r="K19" i="15"/>
  <c r="Q14" i="6" s="1"/>
  <c r="K18" i="15"/>
  <c r="Q13" i="6" s="1"/>
  <c r="L28" i="11"/>
  <c r="K22" i="6" s="1"/>
  <c r="Q15" i="6"/>
  <c r="E12" i="6"/>
  <c r="F12" i="6"/>
  <c r="E16" i="6"/>
  <c r="F16" i="6"/>
  <c r="F15" i="6"/>
  <c r="E15" i="6"/>
  <c r="F14" i="6"/>
  <c r="E14" i="6"/>
  <c r="E13" i="6"/>
  <c r="F13" i="6"/>
  <c r="Q18" i="6"/>
  <c r="K16" i="15"/>
  <c r="L17" i="11"/>
  <c r="K11" i="6" s="1"/>
  <c r="O12" i="6"/>
  <c r="O13" i="6"/>
  <c r="Q23" i="6"/>
  <c r="J14" i="6"/>
  <c r="J18" i="6"/>
  <c r="L18" i="15" l="1"/>
  <c r="R13" i="6" s="1"/>
  <c r="Q12" i="6"/>
  <c r="L19" i="15"/>
  <c r="R14" i="6" s="1"/>
  <c r="Q16" i="6"/>
  <c r="L21" i="15"/>
  <c r="R16" i="6" s="1"/>
  <c r="L26" i="15"/>
  <c r="R21" i="6" s="1"/>
  <c r="Q21" i="6"/>
  <c r="Q20" i="6"/>
  <c r="L25" i="15"/>
  <c r="R20" i="6" s="1"/>
  <c r="Q22" i="6"/>
  <c r="L27" i="15"/>
  <c r="R22" i="6" s="1"/>
  <c r="Q11" i="6"/>
  <c r="L16" i="15"/>
  <c r="R11" i="6" s="1"/>
</calcChain>
</file>

<file path=xl/sharedStrings.xml><?xml version="1.0" encoding="utf-8"?>
<sst xmlns="http://schemas.openxmlformats.org/spreadsheetml/2006/main" count="578" uniqueCount="195">
  <si>
    <t>Catastrófico</t>
  </si>
  <si>
    <t>Moderado</t>
  </si>
  <si>
    <t>Probabilidad</t>
  </si>
  <si>
    <t>Impacto</t>
  </si>
  <si>
    <t>Regulatorios</t>
  </si>
  <si>
    <t>%</t>
  </si>
  <si>
    <t>Financieros</t>
  </si>
  <si>
    <t>Probabilidad de Ocurrencia</t>
  </si>
  <si>
    <t>DEFINICIONES</t>
  </si>
  <si>
    <t>Raro (puede ocurrir excepcionalmente)</t>
  </si>
  <si>
    <t>Improbable (puede ocurrir ocasionalmente)</t>
  </si>
  <si>
    <t>Posible (puede ocurrir en cualquier momento futuro)</t>
  </si>
  <si>
    <t>Probable (probablemente va a ocurrir)</t>
  </si>
  <si>
    <t>Casi cierto (ocurre en la mayoria de circunstancias)</t>
  </si>
  <si>
    <t>Valoración</t>
  </si>
  <si>
    <t>Catagoria</t>
  </si>
  <si>
    <t>Categoria del Riesgo</t>
  </si>
  <si>
    <t>Insignificante</t>
  </si>
  <si>
    <t>Menor</t>
  </si>
  <si>
    <t>Mayor</t>
  </si>
  <si>
    <t>Categoria</t>
  </si>
  <si>
    <t>Impacto del Riesgo</t>
  </si>
  <si>
    <t>Valoración del Riesgo</t>
  </si>
  <si>
    <t>Categoría</t>
  </si>
  <si>
    <t xml:space="preserve">8, 9 y 10 </t>
  </si>
  <si>
    <t>Riesgo extremo</t>
  </si>
  <si>
    <t xml:space="preserve">6 y 7 </t>
  </si>
  <si>
    <t>Riesgo alto</t>
  </si>
  <si>
    <t>Riesgo medio</t>
  </si>
  <si>
    <t xml:space="preserve">2, 3 y 4 </t>
  </si>
  <si>
    <t>Riesgo bajo</t>
  </si>
  <si>
    <t>Economicos</t>
  </si>
  <si>
    <t>Sociales o Políticos</t>
  </si>
  <si>
    <t>Operacionales</t>
  </si>
  <si>
    <t>Ambientales</t>
  </si>
  <si>
    <t>TIPO</t>
  </si>
  <si>
    <t>CLASE</t>
  </si>
  <si>
    <t>FUENTE</t>
  </si>
  <si>
    <t>ETAPAS</t>
  </si>
  <si>
    <t>Inadecuada escogencia de la modalidad de contratación</t>
  </si>
  <si>
    <t xml:space="preserve">Requisitos habilitantes inapropiados para el proceso de selección </t>
  </si>
  <si>
    <t xml:space="preserve">Inadecuada  descripción del bien o servicio requerido </t>
  </si>
  <si>
    <t>Ausencia de fundamentación de la justificación y conveniencia de la contratación</t>
  </si>
  <si>
    <t>Requisitos habilitantes que impidan la selección objetiva</t>
  </si>
  <si>
    <t>No aprobación o demoras en la expedición vigencias futuras</t>
  </si>
  <si>
    <t>Apertura de procesos sin disponibilidad  presupuestal</t>
  </si>
  <si>
    <t>Inadecuado manejo administrativo del proceso contractual</t>
  </si>
  <si>
    <t>Inadecuada evaluación de las ofertas y/o verificación de requisitos habilitantes</t>
  </si>
  <si>
    <t>Contestación inoportuna a todas las observaciones formuladas a los documentos de la contratación</t>
  </si>
  <si>
    <t>No publicación de la documentación del proceso de selección en el SECOP</t>
  </si>
  <si>
    <t>Selección de ofertas con precios  artificialmente bajos.</t>
  </si>
  <si>
    <t>Confabulacion de los proponentes (Colusión)</t>
  </si>
  <si>
    <t>Falta de constitución o constitución tardía de la garantía única. Aceptación de garantías que no se ajustan a lo contemplado en el contrato</t>
  </si>
  <si>
    <t>Presentación de reclamos de terceros sobre la selección del oferente que retrasen el perfeccionamiento del contrato.</t>
  </si>
  <si>
    <t>Fluctuaciones del valor de la moneda</t>
  </si>
  <si>
    <t>Cambio de precios en factores de producción.</t>
  </si>
  <si>
    <t>Variación de los precios del mercado</t>
  </si>
  <si>
    <t>Factores políticos o macroeconómicos.</t>
  </si>
  <si>
    <t>Cancelación de pedidos.</t>
  </si>
  <si>
    <t>Variación en la disponibilidad o en el costo de los insumos necesarios para prestar los servicios.</t>
  </si>
  <si>
    <t>Incumplimiento de compromisos adquiridos por el contratista seleccionado con sus subcontratistas, suministradores de bienes y servicios.</t>
  </si>
  <si>
    <t>Incumplimiento de la administración en los pagos.</t>
  </si>
  <si>
    <t>Defecto en la instalación de equipos</t>
  </si>
  <si>
    <t>Defectos en los equipos.</t>
  </si>
  <si>
    <t>Daños a los equipos objeto de mantenimiento y/o otros bienes</t>
  </si>
  <si>
    <t>Imposición de nuevos tributos</t>
  </si>
  <si>
    <t>Imposición de nuevos trámites o permisos</t>
  </si>
  <si>
    <t>Cambios en el marco regulatorio o normatividad aplicable al proyecto.</t>
  </si>
  <si>
    <t>Variación de tasas o tarifas</t>
  </si>
  <si>
    <t>Demora en el inicio previsto para la ejecución de la obra</t>
  </si>
  <si>
    <t>Fuentes de materiales</t>
  </si>
  <si>
    <t>Programación de obra</t>
  </si>
  <si>
    <t>Incumplimiento derivado del trámite de los permisos con autoridades ambientales, la obtención de los mismos, paz y salvos</t>
  </si>
  <si>
    <t>Inadecuada identificación de las condiciones contractuales</t>
  </si>
  <si>
    <t>De la naturaleza</t>
  </si>
  <si>
    <t>Eventos naturales tales como lluvias, inundaciones y sequias entre otros</t>
  </si>
  <si>
    <t>Nuevos desarrollos técnologicos o estandares que influyen en la ejecución del contrato</t>
  </si>
  <si>
    <t>Obsolecencia técnologica</t>
  </si>
  <si>
    <t>Técnologicos</t>
  </si>
  <si>
    <t>Falta de claridad en la elaboración de los actos administrativos</t>
  </si>
  <si>
    <t>Inadecuada elaboración de estudios y diseños</t>
  </si>
  <si>
    <t>SELECCIÓN</t>
  </si>
  <si>
    <t>CONTRATACIÓN</t>
  </si>
  <si>
    <t>EJECUCIÓN</t>
  </si>
  <si>
    <t>PLANEACIÓN</t>
  </si>
  <si>
    <t>Estatal</t>
  </si>
  <si>
    <t>Especifico</t>
  </si>
  <si>
    <t>General</t>
  </si>
  <si>
    <t>Interno</t>
  </si>
  <si>
    <t>Externo</t>
  </si>
  <si>
    <t>ETAPA</t>
  </si>
  <si>
    <t>No</t>
  </si>
  <si>
    <t>Clase</t>
  </si>
  <si>
    <t>Fuente</t>
  </si>
  <si>
    <t>Etapa</t>
  </si>
  <si>
    <t>Descripción (Que puede pasar y, cómo puede ocurrir)</t>
  </si>
  <si>
    <t>Consecuencias de la ocurrencia del evento</t>
  </si>
  <si>
    <t>Calificación total</t>
  </si>
  <si>
    <t>Prioridad</t>
  </si>
  <si>
    <t>¿A quien se le asigna?</t>
  </si>
  <si>
    <t>Tratamiento/Controles a ser implementados</t>
  </si>
  <si>
    <t>Calidad  de  las  obras</t>
  </si>
  <si>
    <t>Riesgo   geológico</t>
  </si>
  <si>
    <t>Calificación Total</t>
  </si>
  <si>
    <t>¿Afecta el equilibrio económico del contrato?</t>
  </si>
  <si>
    <t>Persona responsable por implementar el tratamiento</t>
  </si>
  <si>
    <t>Fecha estimada en que se inicia el tratamiento</t>
  </si>
  <si>
    <t>Fecha estimada en que se completa el tratamiento</t>
  </si>
  <si>
    <t>¿Cómo se realiza el monitoreo</t>
  </si>
  <si>
    <t>Periodicidad ¿Cuándo?</t>
  </si>
  <si>
    <t>INSTRUCCIONES PARA LA IDENTIFICACIÓN,  ANALISIS, EVALUACIÓN , ASIGNACIÓN Y TRATAMIENTO DE RIESGOS EN LA CONTRATACIÓN</t>
  </si>
  <si>
    <t>1) Describa el tratamiento/controles a ser implementados</t>
  </si>
  <si>
    <t>Calificación Cualitativa</t>
  </si>
  <si>
    <t>Calificación Monetaria</t>
  </si>
  <si>
    <t>Obstruye la ejecución del contrato de manera intrascendente.</t>
  </si>
  <si>
    <t>Perturba la ejecución del contrato de manera grave imposibilitando la consecución del objeto contractual.</t>
  </si>
  <si>
    <t>Impacto sobre el valor del contrato en más del treinta por ciento (30%).</t>
  </si>
  <si>
    <t>Obstruye la ejecución del contrato sustancialmente pero aun así permite la consecución del objeto contractual</t>
  </si>
  <si>
    <t>Incrementa el valor del contrato entre el quince (15%) y el treinta por ciento (30%).</t>
  </si>
  <si>
    <t>Afecta la ejecución del contrato sin alterar el beneficio para las partes</t>
  </si>
  <si>
    <t>Genera un impacto sobre el valor del contrato entre el cinco (5%) y el quince por ciento (15%).</t>
  </si>
  <si>
    <t>Dificulta la ejecución del contrato de manera baja, aplicando medidas mínimas se pueden lograr el objeto contractual</t>
  </si>
  <si>
    <t>Los sobrecostos no representan más del cinco por ciento (5%) del valor del contrato.</t>
  </si>
  <si>
    <t>Los sobrecostos no representan más del uno por ciento (1%) del valor del contrato.</t>
  </si>
  <si>
    <t>Cualitativa</t>
  </si>
  <si>
    <t>Monetaria</t>
  </si>
  <si>
    <t>CALIFICACIÓN</t>
  </si>
  <si>
    <t>ESTABLECER EL CONTEXTO</t>
  </si>
  <si>
    <t xml:space="preserve">Categoria </t>
  </si>
  <si>
    <t>Inadecuado análisis  económico estimativo del valor del contrato</t>
  </si>
  <si>
    <t>Falta de solicitud o solicitud tardía del registro  presupuestal</t>
  </si>
  <si>
    <t>Esta matriz es un documento anexo del Estudio Previo</t>
  </si>
  <si>
    <t xml:space="preserve">Falta de profundidad en el estudio de sector no identificandose claramente aspectos de oferta y demanda </t>
  </si>
  <si>
    <t xml:space="preserve">Riesgo de que no se firme el contrato. </t>
  </si>
  <si>
    <t>¿Cómo se realiza el monitoreo?</t>
  </si>
  <si>
    <t>CONTRATISTA</t>
  </si>
  <si>
    <t>MATRIZ DE RIESGOS DE CONTRATACIÓN</t>
  </si>
  <si>
    <t>MATRIZ DE RIESGOS EN CONTRATACIÓN</t>
  </si>
  <si>
    <r>
      <t>El punto inicial es identificar el contexto en el cual interactúa la Entidad Estatal para conocer el ambiente social, económico y político, e identificar (i) sus propios Riesgos; (ii) los Riesgos comunes a sus Procesos de Contratación; y (iii) los Riesgos del Proceso de Contratación en particular. (</t>
    </r>
    <r>
      <rPr>
        <i/>
        <sz val="12"/>
        <rFont val="Garamond"/>
        <family val="1"/>
      </rPr>
      <t>Aplica igual para contratos interadministrativos</t>
    </r>
    <r>
      <rPr>
        <sz val="12"/>
        <rFont val="Garamond"/>
        <family val="1"/>
      </rPr>
      <t>)
En este paso la Entidad Estatal debe identificar los aspectos que se mencionan a continuación y los posibles efectos adversos que estos pueden generar.</t>
    </r>
  </si>
  <si>
    <r>
      <rPr>
        <b/>
        <u/>
        <sz val="12"/>
        <rFont val="Garamond"/>
        <family val="1"/>
      </rPr>
      <t>Partícipes del Proceso de Contratación:</t>
    </r>
    <r>
      <rPr>
        <b/>
        <sz val="12"/>
        <rFont val="Garamond"/>
        <family val="1"/>
      </rPr>
      <t xml:space="preserve"> </t>
    </r>
    <r>
      <rPr>
        <sz val="12"/>
        <rFont val="Garamond"/>
        <family val="1"/>
      </rPr>
      <t>Agentes externos (Organismos de control, veedurías ciudadanas), agentes internos (supervisores, funcionarios y demás usuarios).</t>
    </r>
    <r>
      <rPr>
        <b/>
        <sz val="12"/>
        <rFont val="Garamond"/>
        <family val="1"/>
      </rPr>
      <t xml:space="preserve"> </t>
    </r>
  </si>
  <si>
    <r>
      <t xml:space="preserve">Ciudadanía que se beneficia del Proceso de Contratación: </t>
    </r>
    <r>
      <rPr>
        <sz val="12"/>
        <rFont val="Garamond"/>
        <family val="1"/>
      </rPr>
      <t>Agentes internos (funcionarios, pasantes) y externos (contratistas, visitantes y usuarios externos en general)</t>
    </r>
  </si>
  <si>
    <r>
      <t xml:space="preserve">Condiciones geográficas y de acceso del lugar en el cual se debe cumplir el objeto del Proceso de Contratación: </t>
    </r>
    <r>
      <rPr>
        <sz val="12"/>
        <rFont val="Garamond"/>
        <family val="1"/>
      </rPr>
      <t>El suministro, obra o servicio se prestará principalmente en las Sedes de la Entidad, o en el lugar indicado en los estudios previos del proceso.</t>
    </r>
  </si>
  <si>
    <r>
      <t xml:space="preserve">Entorno socio ambiental: </t>
    </r>
    <r>
      <rPr>
        <i/>
        <sz val="12"/>
        <rFont val="Garamond"/>
        <family val="1"/>
      </rPr>
      <t>Si aplican</t>
    </r>
  </si>
  <si>
    <r>
      <t xml:space="preserve">Condiciones políticas: </t>
    </r>
    <r>
      <rPr>
        <i/>
        <sz val="12"/>
        <rFont val="Garamond"/>
        <family val="1"/>
      </rPr>
      <t>Si aplican</t>
    </r>
  </si>
  <si>
    <t>5) Al realizar las anteriores actividades se obtendrá la calificación total y la valoración del riesgo (prioridad).</t>
  </si>
  <si>
    <t>3) Asigne la probabilidad de ocurrencia del riesgo, de conformidad con la tabla de probabilidad  y la valoración del riesgo (Cualitativa o Monetaria)</t>
  </si>
  <si>
    <t>4) Asigne el impacto que generaría la materialización del riesgo, de conformidad con la tabla de impacto   y la valoración del riesgo (Cualitativa o Monetaria)</t>
  </si>
  <si>
    <t>2) Diligencie la información de las siguientes columnas, de acuerdo con el análisis realizado a cada riesgo: Afecta el equilibrio económico, persona responsable de implementar el tratamiento, fecha estimada de inicio del tratamiento, fecha estimada en la que se completa el tratamiento, cómo se realiza el monitoreo y la periodicidad.</t>
  </si>
  <si>
    <t>6) Continúe en la hoja de "EVALUACIÓN DE CONTROLES"</t>
  </si>
  <si>
    <t>1) Identifique los riesgos previsibles que le apliquen al objeto contractual que se adelante. Los relacionados a continuación se establecen de manera general y como proforma. No obstante, si del objeto contractual se identifican otros riesgos diferentes a los aquí determinados, por favor reemplace el texto de la casilla teniendo en cuenta la etapa del proceso. Así mismo, seleccione la clase, fuente y el tipo (Operacional, Económico, Sociales o Políticos, Regulatorios, Financieros, Tecnológicos, De la naturaleza, Ambientales)
2) Continúe en la hoja de "EVALUACIÓN"
(SI EXISTEN DUDAS CONCEPTUALES PARA LA ELABORACIÓN DE LA MATRIZ DE RIESGO CONSULTE EL MANUAL PARA LA IDENTIFICACIÓN Y COBERTURA DEL RIESGO EN LOS PROCESOS DE CONTRATACIÓN EXPEDIDO POR COLOMBIA COMPRA EFICIENTE Y LA GUÍA DE RIESGOS PREVISIBLES CONTRACTUALES, EXPEDIDA POR LA VEEDURÍA DISTRITAL)</t>
  </si>
  <si>
    <t>2) Describa las consecuencias de la ocurrencia del Riesgo/evento.</t>
  </si>
  <si>
    <t>3) Continúe en la hoja de "ASIGNACIÓN Y TRATAMIENTO" y diligencie las siguientes casillas: A quien se le asigna y el porcentaje que asume cada una de las partes en caso de que sea compartido.</t>
  </si>
  <si>
    <t>1) Diligencie el objeto contractual y seleccione la(s) etapas  y los riesgos que aplican al objeto contractual, de acuerdo a lo definido en la hoja de "IDENTIFICACIÓN Y ANÁLISIS"</t>
  </si>
  <si>
    <t>Objeto del Proceso de Contratación</t>
  </si>
  <si>
    <r>
      <t xml:space="preserve">Capacidad de la Entidad Estatal entendida como la disponibilidad de recursos y conocimientos para el Proceso de Contratación: </t>
    </r>
    <r>
      <rPr>
        <sz val="12"/>
        <rFont val="Garamond"/>
        <family val="1"/>
      </rPr>
      <t>La disponibilidad de la Entidad de sus recursos y el conocimiento de su equipo humano se refleja en los diferentes funcionarios que participarán en las diversas etapas del proceso de selección: participan las áreas que requieren los procesos de contratación (Etapa de Planeación), Dirección de Contratación, Comité Evaluador (Etapa de selección), Dirección de Contratación (Etapa de contratación) y la supervisión y apoyos a la misma (Estapa de Ejecución).</t>
    </r>
  </si>
  <si>
    <r>
      <t>Suficiencia del presupuesto oficial del Proceso de Contratación:</t>
    </r>
    <r>
      <rPr>
        <sz val="12"/>
        <rFont val="Garamond"/>
        <family val="1"/>
      </rPr>
      <t xml:space="preserve"> De acuerdo al Plan Anual de Adquisiciones se deben estimar los recursos necesarios para el desarrollo del proceso de la contratación, el cual tendrá el soporte presupuestal suficiente para su desarrollo.</t>
    </r>
  </si>
  <si>
    <t>Factores ambientales.</t>
  </si>
  <si>
    <t xml:space="preserve">Normativa aplicable al objeto del Proceso de Contratación.
</t>
  </si>
  <si>
    <t>Sector del objeto del Proceso de Contratación y su mercado.</t>
  </si>
  <si>
    <t>Experiencia propia y de otras Entidades Estatales en Procesos de Contratación del mismo tipo.</t>
  </si>
  <si>
    <r>
      <t xml:space="preserve">RIESGO: </t>
    </r>
    <r>
      <rPr>
        <sz val="12"/>
        <rFont val="Garamond"/>
        <family val="1"/>
      </rPr>
      <t>Evento que puede generar efectos adversos y de distinta magnitud en el logro de los objetivos del Proceso de Contratación o en la ejecución de un contrato</t>
    </r>
    <r>
      <rPr>
        <b/>
        <sz val="12"/>
        <rFont val="Garamond"/>
        <family val="1"/>
      </rPr>
      <t xml:space="preserve">
RIESGOS PREVISIBLES: </t>
    </r>
    <r>
      <rPr>
        <sz val="12"/>
        <rFont val="Garamond"/>
        <family val="1"/>
      </rPr>
      <t>Son los posibles hechos o circunstancias que por la naturaleza del contrato y de la actividad a ejecutar es factible su ocurrencia.</t>
    </r>
    <r>
      <rPr>
        <b/>
        <sz val="12"/>
        <rFont val="Garamond"/>
        <family val="1"/>
      </rPr>
      <t xml:space="preserve">
ETAPA DE PLANEACIÓN: </t>
    </r>
    <r>
      <rPr>
        <sz val="12"/>
        <rFont val="Garamond"/>
        <family val="1"/>
      </rPr>
      <t>Está comprendida desde el momento en que se identifican las necesidades que debe satisfacer la Secretaría Distrital de Gobierno y los Fondos de Desarrollo Local, a través del abastecimiento de bienes, obras o servicios, la elaboración del Plan Anual de Adquisiciones y la estructuración de los documentos y estudios previos.</t>
    </r>
    <r>
      <rPr>
        <b/>
        <sz val="12"/>
        <rFont val="Garamond"/>
        <family val="1"/>
      </rPr>
      <t xml:space="preserve">
ETAPA DE SELECCIÓN: </t>
    </r>
    <r>
      <rPr>
        <sz val="12"/>
        <rFont val="Garamond"/>
        <family val="1"/>
      </rPr>
      <t>Está comprendida entre el acto de Apertura del Proceso de Contratación y la Adjudicación o la declaración de desierto del Proceso de Contratación</t>
    </r>
    <r>
      <rPr>
        <b/>
        <sz val="12"/>
        <rFont val="Garamond"/>
        <family val="1"/>
      </rPr>
      <t xml:space="preserve">
ETAPA DE CONTRATACIÓN: </t>
    </r>
    <r>
      <rPr>
        <sz val="12"/>
        <rFont val="Garamond"/>
        <family val="1"/>
      </rPr>
      <t xml:space="preserve">Una vez adjudicado el contrato objeto del Proceso de Contratación, inicia la etapa para la celebración del contrato y el cumplimiento de los requisitos para de perfeccionamiento y ejecución.
</t>
    </r>
    <r>
      <rPr>
        <b/>
        <sz val="12"/>
        <rFont val="Garamond"/>
        <family val="1"/>
      </rPr>
      <t xml:space="preserve">ETAPA DE EJECUCIÓN: </t>
    </r>
    <r>
      <rPr>
        <sz val="12"/>
        <rFont val="Garamond"/>
        <family val="1"/>
      </rPr>
      <t>Inicia una vez cumplidos los requisitos previstos para iniciar la ejecución del contrato respectivo y termina con el vencimiento del plazo del contrato o la fecha de liquidación si hay lugar a ella.</t>
    </r>
    <r>
      <rPr>
        <b/>
        <sz val="12"/>
        <rFont val="Garamond"/>
        <family val="1"/>
      </rPr>
      <t xml:space="preserve">
RIESGO GENERAL: </t>
    </r>
    <r>
      <rPr>
        <sz val="12"/>
        <rFont val="Garamond"/>
        <family val="1"/>
      </rPr>
      <t xml:space="preserve">Es un riesgo de todos los procesos de contratación adelantados por la Entidad Estatal, por lo cual está presente en toda su actividad contractual.
</t>
    </r>
    <r>
      <rPr>
        <b/>
        <sz val="12"/>
        <rFont val="Garamond"/>
        <family val="1"/>
      </rPr>
      <t xml:space="preserve">RIEGO ESPECIFICO: </t>
    </r>
    <r>
      <rPr>
        <sz val="12"/>
        <rFont val="Garamond"/>
        <family val="1"/>
      </rPr>
      <t xml:space="preserve">Es un riesgo propio del proceso de contratación objeto de análisis.
</t>
    </r>
    <r>
      <rPr>
        <b/>
        <sz val="12"/>
        <rFont val="Garamond"/>
        <family val="1"/>
      </rPr>
      <t xml:space="preserve">RIESGOS ECONÓMICOS: </t>
    </r>
    <r>
      <rPr>
        <sz val="12"/>
        <rFont val="Garamond"/>
        <family val="1"/>
      </rPr>
      <t xml:space="preserve">Son los derivados del comportamiento del mercado, tales como la fluctuación de los precios de los insumos, desabastecimiento y especulación de los mismos, entre otros.
</t>
    </r>
    <r>
      <rPr>
        <b/>
        <sz val="12"/>
        <rFont val="Garamond"/>
        <family val="1"/>
      </rPr>
      <t xml:space="preserve">RIESGOS SOCIALES O POLÍTICOS: </t>
    </r>
    <r>
      <rPr>
        <sz val="12"/>
        <rFont val="Garamond"/>
        <family val="1"/>
      </rPr>
      <t xml:space="preserve">son los derivados de los cambios de las políticas gubernamentales y de cambios en las condiciones sociales que tengan impacto en la ejecución del contrato.
</t>
    </r>
    <r>
      <rPr>
        <b/>
        <sz val="12"/>
        <rFont val="Garamond"/>
        <family val="1"/>
      </rPr>
      <t xml:space="preserve">RIESGOS OPERACIONALES: </t>
    </r>
    <r>
      <rPr>
        <sz val="12"/>
        <rFont val="Garamond"/>
        <family val="1"/>
      </rPr>
      <t xml:space="preserve">Son los asociados a la operatividad del contrato, tales como la suficiencia del presupuesto oficial, del plazo o los derivados de procesos, procedimientos, parámetros, sistemas de información y tecnológicos, equipos humanos o técnicos inadecuados o insuficientes. </t>
    </r>
    <r>
      <rPr>
        <b/>
        <sz val="12"/>
        <rFont val="Garamond"/>
        <family val="1"/>
      </rPr>
      <t xml:space="preserve">
RIESGOS FINANCIEROS: </t>
    </r>
    <r>
      <rPr>
        <sz val="12"/>
        <rFont val="Garamond"/>
        <family val="1"/>
      </rPr>
      <t>Son (i) el riesgo de consecución de financiación o riesgo de liquidez para obtener recursos para cumplir con el objeto del contrato, y (ii) el riesgo de las condiciones financieras establecidas para la obtención de los recursos, tales como plazos, tasas, garantías, contragarantías, y refinanciaciones, entre otros.</t>
    </r>
    <r>
      <rPr>
        <b/>
        <sz val="12"/>
        <rFont val="Garamond"/>
        <family val="1"/>
      </rPr>
      <t xml:space="preserve">
RIESGOS REGULATORIOS: </t>
    </r>
    <r>
      <rPr>
        <sz val="12"/>
        <rFont val="Garamond"/>
        <family val="1"/>
      </rPr>
      <t xml:space="preserve">Derivados de cambios regulatorios o reglamentarios que afecten la ecuación económica del contrato. 
</t>
    </r>
    <r>
      <rPr>
        <b/>
        <sz val="12"/>
        <rFont val="Garamond"/>
        <family val="1"/>
      </rPr>
      <t xml:space="preserve">RIESGOS DE LA NATURALEZA: </t>
    </r>
    <r>
      <rPr>
        <sz val="12"/>
        <rFont val="Garamond"/>
        <family val="1"/>
      </rPr>
      <t xml:space="preserve">Son los eventos naturales previsibles en los cuales no hay intervención humana que puedan tener impacto en la ejecución del contrato, por ejemplo los temblores, inundaciones, lluvias, sequías, entre otros. </t>
    </r>
    <r>
      <rPr>
        <b/>
        <sz val="12"/>
        <rFont val="Garamond"/>
        <family val="1"/>
      </rPr>
      <t xml:space="preserve">
RIESGOS AMBIENTALES: </t>
    </r>
    <r>
      <rPr>
        <sz val="12"/>
        <rFont val="Garamond"/>
        <family val="1"/>
      </rPr>
      <t>Son los derivados de las obligaciones legales o reglamentarias de carácter ambiental, así como de las licencias, planes de manejo o de permisos y autorizaciones ambientales, incluyendo tasas retributivas y compensatorias, obligaciones de mitigación, tareas de monitoreo y control, entre otras.</t>
    </r>
    <r>
      <rPr>
        <b/>
        <sz val="12"/>
        <rFont val="Garamond"/>
        <family val="1"/>
      </rPr>
      <t xml:space="preserve">
RIESGOS TECNOLÓGICOS: </t>
    </r>
    <r>
      <rPr>
        <sz val="12"/>
        <rFont val="Garamond"/>
        <family val="1"/>
      </rPr>
      <t xml:space="preserve">Son los derivados de fallas en los sistemas de comunicación de voz y de datos, suspensión de servicios públicos, nuevos desarrollos tecnológicos o estándares que deben ser tenidos en cuenta para la ejecución del contrato, obsolescencia tecnológica.		
</t>
    </r>
  </si>
  <si>
    <t>Código: GCO-GCI-F164
Versión: 02
Vigencia: 01 de diciembre de 2022
Caso HOLA: 280117</t>
  </si>
  <si>
    <t>Subvaloración o sobrevaloración de costos, afectando la viabilidad económica del proyecto.</t>
  </si>
  <si>
    <t>Incremento en costos debido a variaciones en el tipo de cambio.</t>
  </si>
  <si>
    <t>Aumento de costos en insumos esenciales para la ejecución del proyecto.</t>
  </si>
  <si>
    <t>Posible aumento en los costos de los materiales o servicios necesarios.</t>
  </si>
  <si>
    <t>Falta de insumos o materiales para continuar el proyecto a tiempo.</t>
  </si>
  <si>
    <t>Demoras en la ejecución del proyecto o aumento inesperado de costos.</t>
  </si>
  <si>
    <t>Demoras en las entregas o en la prestación de servicios clave.</t>
  </si>
  <si>
    <t>Retrasos en el cronograma del proyecto debido a tiempos adicionales en la gestión de permisos.</t>
  </si>
  <si>
    <t>Ajustes en los procedimientos o normas del proyecto, lo que podría generar retrasos o costos adicionales.</t>
  </si>
  <si>
    <t>Retraso en la finalización del proyecto y posibles sanciones por incumplimiento de plazos.</t>
  </si>
  <si>
    <t>Posibles daños a la infraestructura del proyecto o interrupciones en las obras.</t>
  </si>
  <si>
    <t>Interrupciones en las obras o destrucción parcial de las intervenciones.</t>
  </si>
  <si>
    <t>Demoras significativas en la ejecución del proyecto debido a falta de permisos.</t>
  </si>
  <si>
    <t>Asegurar que todos los permisos ambientales se tramiten con suficiente antelación y hacer seguimiento continuo.</t>
  </si>
  <si>
    <t>Diseñar un plan de contingencia para la gestión de eventos climáticos adversos.</t>
  </si>
  <si>
    <t>Realizar análisis geotécnicos previos y tomar medidas preventivas según las condiciones del terreno.</t>
  </si>
  <si>
    <t>Planificar los recursos con antelación y gestionar adecuadamente los permisos y contratos.</t>
  </si>
  <si>
    <t>Monitorear cambios en la legislación y actualizar los procedimientos conforme sea necesario.</t>
  </si>
  <si>
    <t>Llevar a cabo un análisis anticipado de todos los permisos requeridos y gestionarlos con antelación.</t>
  </si>
  <si>
    <t>Monitoreo continuo del cumplimiento de los contratos de subcontratistas y penalizaciones claras por incumplimiento.</t>
  </si>
  <si>
    <t>Establecer acuerdos de suministro con proveedores clave y crear inventarios de seguridad.</t>
  </si>
  <si>
    <t>Contar con un plan de contingencia con proveedores alternativos.</t>
  </si>
  <si>
    <t>Monitorear constantemente el mercado y ajustar el presupuesto acorde.</t>
  </si>
  <si>
    <t>Realizar acuerdos de precios fijos con los proveedores.</t>
  </si>
  <si>
    <t>Establecer contratos en moneda local y fijar coberturas de riesgo de cambio.</t>
  </si>
  <si>
    <t>Revisar y ajustar el análisis financiero con para garantizar precisión en las estimaciones.</t>
  </si>
  <si>
    <t>Si</t>
  </si>
  <si>
    <t>FDLT</t>
  </si>
  <si>
    <t>Ejecución</t>
  </si>
  <si>
    <t>CONTRATISTA Y FDLT</t>
  </si>
  <si>
    <t xml:space="preserve">Permanente </t>
  </si>
  <si>
    <t>Planeación</t>
  </si>
  <si>
    <t>Objeto Contractual: “Realizar acciones estratégicas que incluyan el fortalecimiento de la agricultura urbana, la ejecución de procesos de restauración ecológica, el mantenimiento y embellecimiento de espacios verdes a través de prácticas de jardinería urbana y la participación activa de la ciudadana en el entorno de la localidad de Teusaquillo”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</si>
</sst>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0"/>
      <name val="Arial Narrow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20"/>
      <name val="Garamond"/>
      <family val="1"/>
    </font>
    <font>
      <b/>
      <sz val="18"/>
      <name val="Garamond"/>
      <family val="1"/>
    </font>
    <font>
      <b/>
      <sz val="12"/>
      <name val="Garamond"/>
      <family val="1"/>
    </font>
    <font>
      <b/>
      <sz val="10"/>
      <name val="Garamond"/>
      <family val="1"/>
    </font>
    <font>
      <sz val="11"/>
      <name val="Garamond"/>
      <family val="1"/>
    </font>
    <font>
      <sz val="12"/>
      <name val="Garamond"/>
      <family val="1"/>
    </font>
    <font>
      <i/>
      <sz val="12"/>
      <name val="Garamond"/>
      <family val="1"/>
    </font>
    <font>
      <b/>
      <u/>
      <sz val="12"/>
      <name val="Garamond"/>
      <family val="1"/>
    </font>
    <font>
      <sz val="10"/>
      <name val="Garamond"/>
      <family val="1"/>
    </font>
    <font>
      <b/>
      <sz val="12"/>
      <color indexed="9"/>
      <name val="Garamond"/>
      <family val="1"/>
    </font>
    <font>
      <b/>
      <sz val="10"/>
      <color indexed="9"/>
      <name val="Garamond"/>
      <family val="1"/>
    </font>
    <font>
      <b/>
      <sz val="10"/>
      <color theme="1"/>
      <name val="Garamond"/>
      <family val="1"/>
    </font>
    <font>
      <sz val="9"/>
      <name val="Garamond"/>
      <family val="1"/>
    </font>
    <font>
      <sz val="16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4">
    <xf numFmtId="0" fontId="0" fillId="0" borderId="0" xfId="0"/>
    <xf numFmtId="0" fontId="2" fillId="2" borderId="0" xfId="0" applyFont="1" applyFill="1" applyAlignment="1">
      <alignment vertical="top" wrapText="1" readingOrder="1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/>
    <xf numFmtId="0" fontId="0" fillId="0" borderId="11" xfId="0" applyBorder="1" applyAlignment="1">
      <alignment horizontal="center"/>
    </xf>
    <xf numFmtId="0" fontId="9" fillId="0" borderId="0" xfId="0" applyFont="1"/>
    <xf numFmtId="0" fontId="4" fillId="4" borderId="3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/>
    <xf numFmtId="0" fontId="7" fillId="0" borderId="11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textRotation="90" wrapText="1"/>
    </xf>
    <xf numFmtId="0" fontId="11" fillId="4" borderId="3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textRotation="90" wrapText="1"/>
    </xf>
    <xf numFmtId="0" fontId="7" fillId="0" borderId="37" xfId="0" applyFont="1" applyBorder="1" applyAlignment="1">
      <alignment horizontal="center" vertical="center" wrapText="1"/>
    </xf>
    <xf numFmtId="0" fontId="7" fillId="0" borderId="43" xfId="0" applyFont="1" applyBorder="1"/>
    <xf numFmtId="0" fontId="7" fillId="0" borderId="43" xfId="0" applyFont="1" applyBorder="1" applyAlignment="1">
      <alignment horizontal="center"/>
    </xf>
    <xf numFmtId="0" fontId="7" fillId="9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2" borderId="32" xfId="0" applyFont="1" applyFill="1" applyBorder="1" applyAlignment="1">
      <alignment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20" fillId="2" borderId="22" xfId="0" applyFont="1" applyFill="1" applyBorder="1" applyAlignment="1">
      <alignment vertical="center" wrapText="1"/>
    </xf>
    <xf numFmtId="0" fontId="20" fillId="0" borderId="22" xfId="0" applyFont="1" applyBorder="1"/>
    <xf numFmtId="0" fontId="17" fillId="2" borderId="13" xfId="0" applyFont="1" applyFill="1" applyBorder="1" applyAlignment="1">
      <alignment vertical="center" wrapText="1"/>
    </xf>
    <xf numFmtId="0" fontId="16" fillId="0" borderId="14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20" fillId="2" borderId="23" xfId="0" applyFont="1" applyFill="1" applyBorder="1" applyAlignment="1">
      <alignment vertical="center" wrapText="1"/>
    </xf>
    <xf numFmtId="0" fontId="20" fillId="0" borderId="23" xfId="0" applyFont="1" applyBorder="1"/>
    <xf numFmtId="0" fontId="17" fillId="2" borderId="15" xfId="0" applyFont="1" applyFill="1" applyBorder="1" applyAlignment="1">
      <alignment vertical="center" wrapText="1"/>
    </xf>
    <xf numFmtId="0" fontId="17" fillId="2" borderId="16" xfId="0" applyFont="1" applyFill="1" applyBorder="1" applyAlignment="1">
      <alignment vertical="center" wrapText="1"/>
    </xf>
    <xf numFmtId="0" fontId="16" fillId="0" borderId="17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20" fillId="0" borderId="24" xfId="0" applyFont="1" applyBorder="1"/>
    <xf numFmtId="0" fontId="17" fillId="2" borderId="18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0" fontId="17" fillId="2" borderId="19" xfId="0" applyFont="1" applyFill="1" applyBorder="1" applyAlignment="1">
      <alignment vertical="center" wrapText="1"/>
    </xf>
    <xf numFmtId="0" fontId="16" fillId="0" borderId="22" xfId="0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0" fontId="20" fillId="2" borderId="24" xfId="0" applyFont="1" applyFill="1" applyBorder="1" applyAlignment="1">
      <alignment vertical="center" wrapText="1"/>
    </xf>
    <xf numFmtId="0" fontId="20" fillId="2" borderId="26" xfId="0" applyFont="1" applyFill="1" applyBorder="1" applyAlignment="1">
      <alignment vertical="center" wrapText="1"/>
    </xf>
    <xf numFmtId="0" fontId="17" fillId="2" borderId="20" xfId="0" applyFont="1" applyFill="1" applyBorder="1" applyAlignment="1">
      <alignment vertical="center" wrapText="1"/>
    </xf>
    <xf numFmtId="0" fontId="20" fillId="0" borderId="14" xfId="0" applyFont="1" applyBorder="1" applyAlignment="1">
      <alignment vertical="center"/>
    </xf>
    <xf numFmtId="0" fontId="20" fillId="0" borderId="26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6" fillId="0" borderId="27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20" fillId="0" borderId="25" xfId="0" applyFont="1" applyBorder="1"/>
    <xf numFmtId="0" fontId="17" fillId="0" borderId="21" xfId="0" applyFont="1" applyBorder="1" applyAlignment="1">
      <alignment vertical="center" wrapText="1"/>
    </xf>
    <xf numFmtId="0" fontId="20" fillId="0" borderId="1" xfId="0" applyFont="1" applyBorder="1"/>
    <xf numFmtId="0" fontId="20" fillId="0" borderId="0" xfId="0" applyFont="1"/>
    <xf numFmtId="0" fontId="20" fillId="0" borderId="2" xfId="0" applyFont="1" applyBorder="1" applyAlignment="1">
      <alignment horizontal="center"/>
    </xf>
    <xf numFmtId="0" fontId="20" fillId="0" borderId="8" xfId="0" applyFont="1" applyBorder="1"/>
    <xf numFmtId="0" fontId="20" fillId="0" borderId="10" xfId="0" applyFont="1" applyBorder="1"/>
    <xf numFmtId="0" fontId="20" fillId="0" borderId="11" xfId="0" applyFont="1" applyBorder="1" applyAlignment="1">
      <alignment horizontal="center"/>
    </xf>
    <xf numFmtId="0" fontId="21" fillId="4" borderId="29" xfId="0" applyFont="1" applyFill="1" applyBorder="1" applyAlignment="1">
      <alignment horizontal="center" vertical="center" wrapText="1"/>
    </xf>
    <xf numFmtId="0" fontId="22" fillId="4" borderId="30" xfId="0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center" vertical="center" wrapText="1"/>
    </xf>
    <xf numFmtId="0" fontId="20" fillId="0" borderId="39" xfId="0" applyFont="1" applyBorder="1"/>
    <xf numFmtId="0" fontId="20" fillId="0" borderId="40" xfId="0" applyFont="1" applyBorder="1"/>
    <xf numFmtId="0" fontId="20" fillId="0" borderId="41" xfId="0" applyFont="1" applyBorder="1" applyAlignment="1">
      <alignment horizontal="center"/>
    </xf>
    <xf numFmtId="0" fontId="15" fillId="3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/>
    </xf>
    <xf numFmtId="0" fontId="14" fillId="0" borderId="1" xfId="0" applyFont="1" applyBorder="1" applyAlignment="1">
      <alignment horizontal="right" vertical="center" textRotation="90"/>
    </xf>
    <xf numFmtId="0" fontId="20" fillId="0" borderId="0" xfId="0" applyFont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2" fillId="4" borderId="29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0" fillId="0" borderId="9" xfId="0" applyFont="1" applyBorder="1" applyAlignment="1">
      <alignment vertical="center"/>
    </xf>
    <xf numFmtId="0" fontId="25" fillId="0" borderId="3" xfId="0" applyFont="1" applyBorder="1" applyAlignment="1">
      <alignment horizontal="center" vertical="center" wrapText="1"/>
    </xf>
    <xf numFmtId="0" fontId="14" fillId="0" borderId="0" xfId="0" applyFont="1"/>
    <xf numFmtId="0" fontId="14" fillId="0" borderId="1" xfId="0" applyFont="1" applyBorder="1"/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2" xfId="0" applyFont="1" applyBorder="1" applyAlignment="1">
      <alignment horizontal="center"/>
    </xf>
    <xf numFmtId="0" fontId="22" fillId="4" borderId="6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4" fillId="0" borderId="35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14" fillId="0" borderId="36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3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9" fillId="0" borderId="35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19" xfId="0" applyFont="1" applyBorder="1" applyAlignment="1">
      <alignment horizontal="left" vertical="top" wrapText="1"/>
    </xf>
    <xf numFmtId="0" fontId="17" fillId="0" borderId="45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2" fillId="0" borderId="55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7" fillId="0" borderId="47" xfId="0" applyFont="1" applyBorder="1" applyAlignment="1">
      <alignment horizontal="left" vertical="center" wrapText="1"/>
    </xf>
    <xf numFmtId="0" fontId="17" fillId="0" borderId="64" xfId="0" applyFont="1" applyBorder="1" applyAlignment="1">
      <alignment horizontal="left" vertical="center" wrapText="1"/>
    </xf>
    <xf numFmtId="0" fontId="16" fillId="0" borderId="14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4" fillId="0" borderId="39" xfId="0" applyFont="1" applyBorder="1" applyAlignment="1">
      <alignment horizontal="left" wrapText="1"/>
    </xf>
    <xf numFmtId="0" fontId="14" fillId="0" borderId="40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8" xfId="0" applyFont="1" applyBorder="1" applyAlignment="1">
      <alignment horizontal="left" wrapText="1"/>
    </xf>
    <xf numFmtId="0" fontId="14" fillId="0" borderId="10" xfId="0" applyFont="1" applyBorder="1" applyAlignment="1">
      <alignment horizontal="left" wrapText="1"/>
    </xf>
    <xf numFmtId="0" fontId="14" fillId="0" borderId="65" xfId="0" applyFont="1" applyBorder="1" applyAlignment="1">
      <alignment horizontal="left" vertical="center" wrapText="1"/>
    </xf>
    <xf numFmtId="0" fontId="14" fillId="0" borderId="66" xfId="0" applyFont="1" applyBorder="1" applyAlignment="1">
      <alignment horizontal="left" vertical="center" wrapText="1"/>
    </xf>
    <xf numFmtId="0" fontId="14" fillId="0" borderId="67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20" fillId="8" borderId="3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6" borderId="19" xfId="0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/>
    </xf>
    <xf numFmtId="0" fontId="20" fillId="0" borderId="19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20" fillId="10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20" fillId="9" borderId="19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0" fontId="20" fillId="10" borderId="19" xfId="0" applyFont="1" applyFill="1" applyBorder="1" applyAlignment="1">
      <alignment horizontal="center" vertical="center"/>
    </xf>
    <xf numFmtId="0" fontId="14" fillId="0" borderId="52" xfId="0" applyFont="1" applyBorder="1" applyAlignment="1">
      <alignment horizontal="right" vertical="center" textRotation="90"/>
    </xf>
    <xf numFmtId="0" fontId="16" fillId="0" borderId="34" xfId="0" applyFont="1" applyBorder="1" applyAlignment="1">
      <alignment horizontal="left" vertical="center" wrapText="1"/>
    </xf>
    <xf numFmtId="0" fontId="14" fillId="0" borderId="0" xfId="0" applyFont="1" applyAlignment="1">
      <alignment horizontal="right" vertical="center" textRotation="90"/>
    </xf>
    <xf numFmtId="0" fontId="16" fillId="0" borderId="3" xfId="0" applyFont="1" applyBorder="1" applyAlignment="1">
      <alignment horizontal="left" vertical="center" wrapText="1"/>
    </xf>
    <xf numFmtId="0" fontId="15" fillId="0" borderId="5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 wrapText="1"/>
    </xf>
    <xf numFmtId="0" fontId="21" fillId="4" borderId="49" xfId="0" applyFont="1" applyFill="1" applyBorder="1" applyAlignment="1">
      <alignment horizontal="center" vertical="center" wrapText="1"/>
    </xf>
    <xf numFmtId="0" fontId="21" fillId="4" borderId="54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top" wrapText="1" readingOrder="1"/>
    </xf>
    <xf numFmtId="0" fontId="13" fillId="2" borderId="50" xfId="0" applyFont="1" applyFill="1" applyBorder="1" applyAlignment="1">
      <alignment horizontal="center" vertical="top" wrapText="1" readingOrder="1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17" fillId="0" borderId="55" xfId="0" applyFont="1" applyBorder="1" applyAlignment="1">
      <alignment horizontal="left" vertical="center" wrapText="1"/>
    </xf>
    <xf numFmtId="0" fontId="17" fillId="0" borderId="57" xfId="0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 wrapText="1"/>
    </xf>
    <xf numFmtId="0" fontId="17" fillId="0" borderId="62" xfId="0" applyFont="1" applyBorder="1" applyAlignment="1">
      <alignment horizontal="left" vertical="center" wrapText="1"/>
    </xf>
    <xf numFmtId="0" fontId="17" fillId="0" borderId="58" xfId="0" applyFont="1" applyBorder="1" applyAlignment="1">
      <alignment horizontal="left" vertical="center" wrapText="1"/>
    </xf>
    <xf numFmtId="0" fontId="17" fillId="0" borderId="59" xfId="0" applyFont="1" applyBorder="1" applyAlignment="1">
      <alignment horizontal="left" vertical="center" wrapText="1"/>
    </xf>
    <xf numFmtId="0" fontId="21" fillId="4" borderId="30" xfId="0" applyFont="1" applyFill="1" applyBorder="1" applyAlignment="1">
      <alignment horizontal="center" vertical="center" wrapText="1"/>
    </xf>
    <xf numFmtId="0" fontId="20" fillId="9" borderId="26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8" borderId="4" xfId="0" applyFont="1" applyFill="1" applyBorder="1" applyAlignment="1">
      <alignment horizontal="center" vertical="center"/>
    </xf>
    <xf numFmtId="0" fontId="20" fillId="8" borderId="26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44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/>
    </xf>
    <xf numFmtId="0" fontId="20" fillId="6" borderId="26" xfId="0" applyFont="1" applyFill="1" applyBorder="1" applyAlignment="1">
      <alignment horizontal="center"/>
    </xf>
    <xf numFmtId="0" fontId="20" fillId="6" borderId="44" xfId="0" applyFont="1" applyFill="1" applyBorder="1" applyAlignment="1">
      <alignment horizontal="center"/>
    </xf>
    <xf numFmtId="0" fontId="20" fillId="7" borderId="44" xfId="0" applyFont="1" applyFill="1" applyBorder="1" applyAlignment="1">
      <alignment horizontal="center" vertical="center"/>
    </xf>
    <xf numFmtId="0" fontId="20" fillId="10" borderId="4" xfId="0" applyFont="1" applyFill="1" applyBorder="1" applyAlignment="1">
      <alignment horizontal="center" vertical="center"/>
    </xf>
    <xf numFmtId="0" fontId="20" fillId="10" borderId="26" xfId="0" applyFont="1" applyFill="1" applyBorder="1" applyAlignment="1">
      <alignment horizontal="center" vertical="center"/>
    </xf>
    <xf numFmtId="0" fontId="20" fillId="9" borderId="44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 wrapText="1"/>
    </xf>
    <xf numFmtId="0" fontId="15" fillId="6" borderId="44" xfId="0" applyFont="1" applyFill="1" applyBorder="1" applyAlignment="1">
      <alignment horizontal="center" vertical="center" wrapText="1"/>
    </xf>
    <xf numFmtId="0" fontId="15" fillId="6" borderId="26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8" borderId="44" xfId="0" applyFont="1" applyFill="1" applyBorder="1" applyAlignment="1">
      <alignment horizontal="center" vertical="center"/>
    </xf>
    <xf numFmtId="0" fontId="15" fillId="6" borderId="55" xfId="0" applyFont="1" applyFill="1" applyBorder="1" applyAlignment="1">
      <alignment horizontal="center" vertical="center" wrapText="1"/>
    </xf>
    <xf numFmtId="0" fontId="15" fillId="6" borderId="56" xfId="0" applyFont="1" applyFill="1" applyBorder="1" applyAlignment="1">
      <alignment horizontal="center" vertical="center" wrapText="1"/>
    </xf>
    <xf numFmtId="0" fontId="15" fillId="6" borderId="57" xfId="0" applyFont="1" applyFill="1" applyBorder="1" applyAlignment="1">
      <alignment horizontal="center" vertical="center" wrapText="1"/>
    </xf>
    <xf numFmtId="0" fontId="15" fillId="6" borderId="58" xfId="0" applyFont="1" applyFill="1" applyBorder="1" applyAlignment="1">
      <alignment horizontal="center" vertical="center" wrapText="1"/>
    </xf>
    <xf numFmtId="0" fontId="15" fillId="6" borderId="51" xfId="0" applyFont="1" applyFill="1" applyBorder="1" applyAlignment="1">
      <alignment horizontal="center" vertical="center" wrapText="1"/>
    </xf>
    <xf numFmtId="0" fontId="15" fillId="6" borderId="59" xfId="0" applyFont="1" applyFill="1" applyBorder="1" applyAlignment="1">
      <alignment horizontal="center" vertical="center" wrapText="1"/>
    </xf>
    <xf numFmtId="0" fontId="15" fillId="6" borderId="47" xfId="0" applyFont="1" applyFill="1" applyBorder="1" applyAlignment="1">
      <alignment horizontal="center" vertical="center" wrapText="1"/>
    </xf>
    <xf numFmtId="0" fontId="15" fillId="6" borderId="28" xfId="0" applyFont="1" applyFill="1" applyBorder="1" applyAlignment="1">
      <alignment horizontal="center" vertical="center" wrapText="1"/>
    </xf>
    <xf numFmtId="0" fontId="20" fillId="7" borderId="60" xfId="0" applyFont="1" applyFill="1" applyBorder="1" applyAlignment="1">
      <alignment horizontal="center" vertical="center"/>
    </xf>
    <xf numFmtId="0" fontId="20" fillId="7" borderId="61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5" fillId="2" borderId="5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22" fillId="4" borderId="30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" xfId="0" applyFont="1" applyBorder="1"/>
    <xf numFmtId="0" fontId="14" fillId="0" borderId="0" xfId="0" applyFont="1"/>
    <xf numFmtId="0" fontId="17" fillId="0" borderId="57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62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7" fillId="0" borderId="59" xfId="0" applyFont="1" applyBorder="1" applyAlignment="1">
      <alignment horizontal="left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26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/>
    </xf>
    <xf numFmtId="0" fontId="7" fillId="6" borderId="26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10" fillId="0" borderId="62" xfId="0" applyFont="1" applyBorder="1" applyAlignment="1">
      <alignment horizontal="right" vertical="center" textRotation="90"/>
    </xf>
    <xf numFmtId="0" fontId="7" fillId="0" borderId="3" xfId="0" applyFont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2" borderId="0" xfId="0" applyFont="1" applyFill="1" applyAlignment="1">
      <alignment horizontal="center"/>
    </xf>
    <xf numFmtId="0" fontId="10" fillId="6" borderId="4" xfId="0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top" wrapText="1" readingOrder="1"/>
    </xf>
    <xf numFmtId="0" fontId="12" fillId="2" borderId="48" xfId="0" applyFont="1" applyFill="1" applyBorder="1" applyAlignment="1">
      <alignment horizontal="center" vertical="center" wrapText="1" readingOrder="1"/>
    </xf>
    <xf numFmtId="0" fontId="12" fillId="2" borderId="49" xfId="0" applyFont="1" applyFill="1" applyBorder="1" applyAlignment="1">
      <alignment horizontal="center" vertical="center" wrapText="1" readingOrder="1"/>
    </xf>
    <xf numFmtId="0" fontId="12" fillId="2" borderId="50" xfId="0" applyFont="1" applyFill="1" applyBorder="1" applyAlignment="1">
      <alignment horizontal="center" vertical="center" wrapText="1" readingOrder="1"/>
    </xf>
    <xf numFmtId="0" fontId="12" fillId="0" borderId="39" xfId="0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 wrapText="1"/>
    </xf>
    <xf numFmtId="0" fontId="12" fillId="0" borderId="41" xfId="0" applyFont="1" applyBorder="1" applyAlignment="1">
      <alignment horizontal="center" vertical="top" wrapText="1"/>
    </xf>
  </cellXfs>
  <cellStyles count="1">
    <cellStyle name="Normal" xfId="0" builtinId="0"/>
  </cellStyles>
  <dxfs count="19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9C645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EEBF3A"/>
        </patternFill>
      </fill>
    </dxf>
    <dxf>
      <font>
        <color rgb="FF9C0006"/>
      </font>
      <fill>
        <patternFill>
          <bgColor rgb="FFFF0000"/>
        </patternFill>
      </fill>
    </dxf>
    <dxf>
      <font>
        <condense val="0"/>
        <extend val="0"/>
        <color indexed="11"/>
      </font>
      <fill>
        <patternFill>
          <fgColor indexed="1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EFAE2D"/>
        </patternFill>
      </fill>
    </dxf>
    <dxf>
      <font>
        <color rgb="FF9C0006"/>
      </font>
      <fill>
        <patternFill>
          <bgColor rgb="FFFF0000"/>
        </patternFill>
      </fill>
    </dxf>
    <dxf>
      <font>
        <condense val="0"/>
        <extend val="0"/>
        <color indexed="11"/>
      </font>
      <fill>
        <patternFill>
          <fgColor indexed="1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3BA2D"/>
        </patternFill>
      </fill>
    </dxf>
    <dxf>
      <font>
        <color theme="0"/>
        <name val="Cambria"/>
        <scheme val="none"/>
      </font>
      <fill>
        <patternFill>
          <bgColor rgb="FFFF0000"/>
        </patternFill>
      </fill>
    </dxf>
    <dxf>
      <font>
        <condense val="0"/>
        <extend val="0"/>
        <color indexed="11"/>
      </font>
      <fill>
        <patternFill>
          <f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D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56030</xdr:colOff>
      <xdr:row>1</xdr:row>
      <xdr:rowOff>549089</xdr:rowOff>
    </xdr:from>
    <xdr:to>
      <xdr:col>1</xdr:col>
      <xdr:colOff>2745442</xdr:colOff>
      <xdr:row>2</xdr:row>
      <xdr:rowOff>380999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8B922F-836C-47EA-B8D5-C3ADFDF44D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324" y="728383"/>
          <a:ext cx="2689412" cy="8964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312964</xdr:colOff>
      <xdr:row>1</xdr:row>
      <xdr:rowOff>326572</xdr:rowOff>
    </xdr:from>
    <xdr:to>
      <xdr:col>1</xdr:col>
      <xdr:colOff>3436604</xdr:colOff>
      <xdr:row>2</xdr:row>
      <xdr:rowOff>593646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3FDAE2-19E2-4EB2-A873-D5895E2EC80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489858"/>
          <a:ext cx="3123640" cy="12603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677333</xdr:colOff>
      <xdr:row>1</xdr:row>
      <xdr:rowOff>105832</xdr:rowOff>
    </xdr:from>
    <xdr:to>
      <xdr:col>1</xdr:col>
      <xdr:colOff>2000250</xdr:colOff>
      <xdr:row>3</xdr:row>
      <xdr:rowOff>148165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79DB95-9782-4717-A20B-ED6F2A6502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264582"/>
          <a:ext cx="1322917" cy="3598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133350</xdr:rowOff>
    </xdr:from>
    <xdr:to>
      <xdr:col>1</xdr:col>
      <xdr:colOff>1873250</xdr:colOff>
      <xdr:row>3</xdr:row>
      <xdr:rowOff>137583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642F37-146B-4154-AE7C-77EB4C3795E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92100"/>
          <a:ext cx="1768475" cy="32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1</xdr:row>
      <xdr:rowOff>204107</xdr:rowOff>
    </xdr:from>
    <xdr:to>
      <xdr:col>1</xdr:col>
      <xdr:colOff>3156858</xdr:colOff>
      <xdr:row>5</xdr:row>
      <xdr:rowOff>68035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C916BE-BC61-41F2-AFDD-06DDA213F30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381000"/>
          <a:ext cx="3061607" cy="107496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2"/>
  <sheetViews>
    <sheetView showGridLines="0" topLeftCell="B1" zoomScale="70" zoomScaleNormal="70" zoomScalePageLayoutView="40" workbookViewId="0">
      <selection activeCell="B9" sqref="B9:F9"/>
    </sheetView>
  </sheetViews>
  <sheetFormatPr defaultColWidth="11.42578125" defaultRowHeight="12.75" x14ac:dyDescent="0.2"/>
  <cols>
    <col min="1" max="1" width="2.7109375" customWidth="1"/>
    <col min="2" max="2" width="42" customWidth="1"/>
    <col min="3" max="3" width="71.42578125" customWidth="1"/>
    <col min="4" max="4" width="36.7109375" customWidth="1"/>
    <col min="5" max="5" width="28.5703125" customWidth="1"/>
    <col min="6" max="6" width="35.85546875" customWidth="1"/>
    <col min="7" max="7" width="2.7109375" customWidth="1"/>
  </cols>
  <sheetData>
    <row r="1" spans="2:6" ht="14.25" customHeight="1" x14ac:dyDescent="0.2"/>
    <row r="2" spans="2:6" ht="84" customHeight="1" x14ac:dyDescent="0.2">
      <c r="B2" s="137"/>
      <c r="C2" s="147" t="s">
        <v>137</v>
      </c>
      <c r="D2" s="148"/>
      <c r="E2" s="149"/>
      <c r="F2" s="156" t="s">
        <v>161</v>
      </c>
    </row>
    <row r="3" spans="2:6" ht="42.75" customHeight="1" x14ac:dyDescent="0.2">
      <c r="B3" s="137"/>
      <c r="C3" s="150"/>
      <c r="D3" s="151"/>
      <c r="E3" s="152"/>
      <c r="F3" s="157"/>
    </row>
    <row r="4" spans="2:6" ht="41.25" customHeight="1" x14ac:dyDescent="0.2">
      <c r="B4" s="137"/>
      <c r="C4" s="153"/>
      <c r="D4" s="154"/>
      <c r="E4" s="155"/>
      <c r="F4" s="145"/>
    </row>
    <row r="5" spans="2:6" ht="37.5" customHeight="1" thickBot="1" x14ac:dyDescent="0.25">
      <c r="B5" s="12"/>
      <c r="C5" s="13"/>
      <c r="D5" s="13"/>
      <c r="E5" s="13"/>
      <c r="F5" s="13"/>
    </row>
    <row r="6" spans="2:6" ht="21" customHeight="1" thickBot="1" x14ac:dyDescent="0.3">
      <c r="B6" s="138" t="s">
        <v>127</v>
      </c>
      <c r="C6" s="139"/>
      <c r="D6" s="139"/>
      <c r="E6" s="139"/>
      <c r="F6" s="140"/>
    </row>
    <row r="7" spans="2:6" ht="78.75" customHeight="1" x14ac:dyDescent="0.2">
      <c r="B7" s="144" t="s">
        <v>138</v>
      </c>
      <c r="C7" s="145"/>
      <c r="D7" s="145"/>
      <c r="E7" s="145"/>
      <c r="F7" s="146"/>
    </row>
    <row r="8" spans="2:6" ht="21" customHeight="1" x14ac:dyDescent="0.2">
      <c r="B8" s="141" t="s">
        <v>153</v>
      </c>
      <c r="C8" s="142"/>
      <c r="D8" s="142"/>
      <c r="E8" s="142"/>
      <c r="F8" s="143"/>
    </row>
    <row r="9" spans="2:6" ht="34.5" customHeight="1" x14ac:dyDescent="0.2">
      <c r="B9" s="131" t="s">
        <v>139</v>
      </c>
      <c r="C9" s="132"/>
      <c r="D9" s="132"/>
      <c r="E9" s="132"/>
      <c r="F9" s="133"/>
    </row>
    <row r="10" spans="2:6" ht="36" customHeight="1" x14ac:dyDescent="0.2">
      <c r="B10" s="131" t="s">
        <v>140</v>
      </c>
      <c r="C10" s="132"/>
      <c r="D10" s="132"/>
      <c r="E10" s="132"/>
      <c r="F10" s="133"/>
    </row>
    <row r="11" spans="2:6" ht="72" customHeight="1" x14ac:dyDescent="0.2">
      <c r="B11" s="131" t="s">
        <v>154</v>
      </c>
      <c r="C11" s="132"/>
      <c r="D11" s="132"/>
      <c r="E11" s="132"/>
      <c r="F11" s="133"/>
    </row>
    <row r="12" spans="2:6" ht="34.5" customHeight="1" x14ac:dyDescent="0.2">
      <c r="B12" s="131" t="s">
        <v>155</v>
      </c>
      <c r="C12" s="132"/>
      <c r="D12" s="132"/>
      <c r="E12" s="132"/>
      <c r="F12" s="133"/>
    </row>
    <row r="13" spans="2:6" ht="44.25" customHeight="1" x14ac:dyDescent="0.2">
      <c r="B13" s="131" t="s">
        <v>141</v>
      </c>
      <c r="C13" s="132"/>
      <c r="D13" s="132"/>
      <c r="E13" s="132"/>
      <c r="F13" s="133"/>
    </row>
    <row r="14" spans="2:6" ht="26.25" customHeight="1" x14ac:dyDescent="0.2">
      <c r="B14" s="131" t="s">
        <v>142</v>
      </c>
      <c r="C14" s="132"/>
      <c r="D14" s="132"/>
      <c r="E14" s="132"/>
      <c r="F14" s="133"/>
    </row>
    <row r="15" spans="2:6" ht="22.5" customHeight="1" x14ac:dyDescent="0.2">
      <c r="B15" s="131" t="s">
        <v>143</v>
      </c>
      <c r="C15" s="132"/>
      <c r="D15" s="132"/>
      <c r="E15" s="132"/>
      <c r="F15" s="133"/>
    </row>
    <row r="16" spans="2:6" ht="33" customHeight="1" x14ac:dyDescent="0.2">
      <c r="B16" s="131" t="s">
        <v>156</v>
      </c>
      <c r="C16" s="132"/>
      <c r="D16" s="132"/>
      <c r="E16" s="132"/>
      <c r="F16" s="133"/>
    </row>
    <row r="17" spans="2:6" ht="36.75" customHeight="1" x14ac:dyDescent="0.2">
      <c r="B17" s="131" t="s">
        <v>158</v>
      </c>
      <c r="C17" s="132"/>
      <c r="D17" s="132"/>
      <c r="E17" s="132"/>
      <c r="F17" s="133"/>
    </row>
    <row r="18" spans="2:6" ht="26.25" customHeight="1" x14ac:dyDescent="0.2">
      <c r="B18" s="131" t="s">
        <v>157</v>
      </c>
      <c r="C18" s="132"/>
      <c r="D18" s="132"/>
      <c r="E18" s="132"/>
      <c r="F18" s="133"/>
    </row>
    <row r="19" spans="2:6" ht="27" customHeight="1" thickBot="1" x14ac:dyDescent="0.25">
      <c r="B19" s="134" t="s">
        <v>159</v>
      </c>
      <c r="C19" s="135"/>
      <c r="D19" s="135"/>
      <c r="E19" s="135"/>
      <c r="F19" s="136"/>
    </row>
    <row r="20" spans="2:6" ht="14.25" customHeight="1" x14ac:dyDescent="0.2">
      <c r="B20" s="6"/>
    </row>
    <row r="21" spans="2:6" x14ac:dyDescent="0.2">
      <c r="B21" s="7"/>
    </row>
    <row r="22" spans="2:6" ht="17.25" customHeight="1" x14ac:dyDescent="0.2">
      <c r="B22" s="130"/>
      <c r="C22" s="130"/>
      <c r="D22" s="130"/>
      <c r="E22" s="130"/>
      <c r="F22" s="130"/>
    </row>
  </sheetData>
  <mergeCells count="18">
    <mergeCell ref="B2:B4"/>
    <mergeCell ref="B15:F15"/>
    <mergeCell ref="B6:F6"/>
    <mergeCell ref="B8:F8"/>
    <mergeCell ref="B9:F9"/>
    <mergeCell ref="B7:F7"/>
    <mergeCell ref="B10:F10"/>
    <mergeCell ref="B11:F11"/>
    <mergeCell ref="B12:F12"/>
    <mergeCell ref="B13:F13"/>
    <mergeCell ref="B14:F14"/>
    <mergeCell ref="C2:E4"/>
    <mergeCell ref="F2:F4"/>
    <mergeCell ref="B22:F22"/>
    <mergeCell ref="B16:F16"/>
    <mergeCell ref="B17:F17"/>
    <mergeCell ref="B18:F18"/>
    <mergeCell ref="B19:F19"/>
  </mergeCells>
  <printOptions horizontalCentered="1"/>
  <pageMargins left="0.7" right="0.7" top="0.75" bottom="0.75" header="0.3" footer="0.3"/>
  <pageSetup scale="52" orientation="portrait" horizontalDpi="4294967295" verticalDpi="4294967295" r:id="rId1"/>
  <headerFooter alignWithMargins="0">
    <oddFooter>&amp;L&amp;12Calle 26 No. 57-41 Torre 8, Pisos 7 y 8 CEMSA – C.P. 111321
PBX. 3779555  - Información: Línea 195
www.umv.gov.co&amp;C
CON-FM-089
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F78"/>
  <sheetViews>
    <sheetView showGridLines="0" zoomScale="70" zoomScaleNormal="70" zoomScalePageLayoutView="85" workbookViewId="0">
      <selection activeCell="B16" sqref="B16:F16"/>
    </sheetView>
  </sheetViews>
  <sheetFormatPr defaultColWidth="11.42578125" defaultRowHeight="12.75" x14ac:dyDescent="0.2"/>
  <cols>
    <col min="1" max="1" width="5.28515625" customWidth="1"/>
    <col min="2" max="2" width="57.85546875" customWidth="1"/>
    <col min="3" max="3" width="105.28515625" customWidth="1"/>
    <col min="4" max="4" width="20" customWidth="1"/>
    <col min="5" max="5" width="23.42578125" customWidth="1"/>
    <col min="6" max="6" width="31" customWidth="1"/>
  </cols>
  <sheetData>
    <row r="2" spans="2:6" ht="78" customHeight="1" x14ac:dyDescent="0.2">
      <c r="B2" s="137"/>
      <c r="C2" s="147" t="s">
        <v>136</v>
      </c>
      <c r="D2" s="148"/>
      <c r="E2" s="149"/>
      <c r="F2" s="156" t="s">
        <v>161</v>
      </c>
    </row>
    <row r="3" spans="2:6" ht="51" customHeight="1" x14ac:dyDescent="0.2">
      <c r="B3" s="137"/>
      <c r="C3" s="150"/>
      <c r="D3" s="151"/>
      <c r="E3" s="152"/>
      <c r="F3" s="157"/>
    </row>
    <row r="4" spans="2:6" ht="54" customHeight="1" x14ac:dyDescent="0.2">
      <c r="B4" s="137"/>
      <c r="C4" s="153"/>
      <c r="D4" s="154"/>
      <c r="E4" s="155"/>
      <c r="F4" s="145"/>
    </row>
    <row r="5" spans="2:6" ht="24.75" customHeight="1" thickBot="1" x14ac:dyDescent="0.25">
      <c r="B5" s="12"/>
      <c r="C5" s="13"/>
      <c r="D5" s="13"/>
      <c r="E5" s="13"/>
      <c r="F5" s="13"/>
    </row>
    <row r="6" spans="2:6" ht="18" customHeight="1" thickBot="1" x14ac:dyDescent="0.25">
      <c r="B6" s="171" t="s">
        <v>8</v>
      </c>
      <c r="C6" s="172"/>
      <c r="D6" s="172"/>
      <c r="E6" s="172"/>
      <c r="F6" s="173"/>
    </row>
    <row r="7" spans="2:6" ht="42.75" customHeight="1" x14ac:dyDescent="0.2">
      <c r="B7" s="174" t="s">
        <v>160</v>
      </c>
      <c r="C7" s="175"/>
      <c r="D7" s="175"/>
      <c r="E7" s="175"/>
      <c r="F7" s="175"/>
    </row>
    <row r="8" spans="2:6" ht="63" customHeight="1" x14ac:dyDescent="0.2">
      <c r="B8" s="176"/>
      <c r="C8" s="177"/>
      <c r="D8" s="177"/>
      <c r="E8" s="177"/>
      <c r="F8" s="177"/>
    </row>
    <row r="9" spans="2:6" ht="37.5" customHeight="1" x14ac:dyDescent="0.2">
      <c r="B9" s="176"/>
      <c r="C9" s="177"/>
      <c r="D9" s="177"/>
      <c r="E9" s="177"/>
      <c r="F9" s="177"/>
    </row>
    <row r="10" spans="2:6" ht="43.5" customHeight="1" x14ac:dyDescent="0.2">
      <c r="B10" s="176"/>
      <c r="C10" s="177"/>
      <c r="D10" s="177"/>
      <c r="E10" s="177"/>
      <c r="F10" s="177"/>
    </row>
    <row r="11" spans="2:6" ht="58.5" customHeight="1" x14ac:dyDescent="0.2">
      <c r="B11" s="176"/>
      <c r="C11" s="177"/>
      <c r="D11" s="177"/>
      <c r="E11" s="177"/>
      <c r="F11" s="177"/>
    </row>
    <row r="12" spans="2:6" ht="46.5" customHeight="1" x14ac:dyDescent="0.2">
      <c r="B12" s="176"/>
      <c r="C12" s="177"/>
      <c r="D12" s="177"/>
      <c r="E12" s="177"/>
      <c r="F12" s="177"/>
    </row>
    <row r="13" spans="2:6" ht="47.25" customHeight="1" x14ac:dyDescent="0.2">
      <c r="B13" s="176"/>
      <c r="C13" s="177"/>
      <c r="D13" s="177"/>
      <c r="E13" s="177"/>
      <c r="F13" s="177"/>
    </row>
    <row r="14" spans="2:6" ht="22.5" customHeight="1" thickBot="1" x14ac:dyDescent="0.25">
      <c r="B14" s="178"/>
      <c r="C14" s="179"/>
      <c r="D14" s="179"/>
      <c r="E14" s="179"/>
      <c r="F14" s="179"/>
    </row>
    <row r="15" spans="2:6" ht="16.5" customHeight="1" thickBot="1" x14ac:dyDescent="0.25">
      <c r="B15" s="164" t="s">
        <v>110</v>
      </c>
      <c r="C15" s="165"/>
      <c r="D15" s="165"/>
      <c r="E15" s="165"/>
      <c r="F15" s="166"/>
    </row>
    <row r="16" spans="2:6" ht="127.5" customHeight="1" x14ac:dyDescent="0.2">
      <c r="B16" s="180" t="s">
        <v>149</v>
      </c>
      <c r="C16" s="181"/>
      <c r="D16" s="181"/>
      <c r="E16" s="181"/>
      <c r="F16" s="182"/>
    </row>
    <row r="17" spans="2:6" ht="19.5" customHeight="1" x14ac:dyDescent="0.2">
      <c r="B17" s="47"/>
      <c r="C17" s="48" t="s">
        <v>38</v>
      </c>
      <c r="D17" s="162" t="s">
        <v>36</v>
      </c>
      <c r="E17" s="162" t="s">
        <v>37</v>
      </c>
      <c r="F17" s="160" t="s">
        <v>35</v>
      </c>
    </row>
    <row r="18" spans="2:6" ht="21" customHeight="1" x14ac:dyDescent="0.2">
      <c r="B18" s="47"/>
      <c r="C18" s="48" t="s">
        <v>84</v>
      </c>
      <c r="D18" s="163"/>
      <c r="E18" s="163"/>
      <c r="F18" s="161"/>
    </row>
    <row r="19" spans="2:6" ht="18.75" customHeight="1" x14ac:dyDescent="0.2">
      <c r="B19" s="49" t="s">
        <v>39</v>
      </c>
      <c r="C19" s="50"/>
      <c r="D19" s="51" t="s">
        <v>87</v>
      </c>
      <c r="E19" s="52" t="s">
        <v>88</v>
      </c>
      <c r="F19" s="53" t="s">
        <v>33</v>
      </c>
    </row>
    <row r="20" spans="2:6" ht="18.75" customHeight="1" x14ac:dyDescent="0.2">
      <c r="B20" s="54" t="s">
        <v>40</v>
      </c>
      <c r="C20" s="55"/>
      <c r="D20" s="56" t="s">
        <v>87</v>
      </c>
      <c r="E20" s="57" t="s">
        <v>88</v>
      </c>
      <c r="F20" s="58" t="s">
        <v>33</v>
      </c>
    </row>
    <row r="21" spans="2:6" ht="18.75" customHeight="1" x14ac:dyDescent="0.2">
      <c r="B21" s="54" t="s">
        <v>129</v>
      </c>
      <c r="C21" s="55"/>
      <c r="D21" s="56" t="s">
        <v>87</v>
      </c>
      <c r="E21" s="57" t="s">
        <v>88</v>
      </c>
      <c r="F21" s="58" t="s">
        <v>31</v>
      </c>
    </row>
    <row r="22" spans="2:6" ht="18.75" customHeight="1" x14ac:dyDescent="0.2">
      <c r="B22" s="54" t="s">
        <v>41</v>
      </c>
      <c r="C22" s="55"/>
      <c r="D22" s="56" t="s">
        <v>87</v>
      </c>
      <c r="E22" s="57" t="s">
        <v>88</v>
      </c>
      <c r="F22" s="58" t="s">
        <v>33</v>
      </c>
    </row>
    <row r="23" spans="2:6" ht="18.75" customHeight="1" x14ac:dyDescent="0.2">
      <c r="B23" s="54" t="s">
        <v>80</v>
      </c>
      <c r="C23" s="55"/>
      <c r="D23" s="56" t="s">
        <v>87</v>
      </c>
      <c r="E23" s="57" t="s">
        <v>88</v>
      </c>
      <c r="F23" s="58" t="s">
        <v>33</v>
      </c>
    </row>
    <row r="24" spans="2:6" ht="18.75" customHeight="1" x14ac:dyDescent="0.2">
      <c r="B24" s="54" t="s">
        <v>43</v>
      </c>
      <c r="C24" s="55"/>
      <c r="D24" s="56" t="s">
        <v>87</v>
      </c>
      <c r="E24" s="57" t="s">
        <v>88</v>
      </c>
      <c r="F24" s="58" t="s">
        <v>33</v>
      </c>
    </row>
    <row r="25" spans="2:6" ht="18.75" customHeight="1" x14ac:dyDescent="0.2">
      <c r="B25" s="54" t="s">
        <v>132</v>
      </c>
      <c r="C25" s="55"/>
      <c r="D25" s="56" t="s">
        <v>87</v>
      </c>
      <c r="E25" s="57" t="s">
        <v>88</v>
      </c>
      <c r="F25" s="59" t="s">
        <v>31</v>
      </c>
    </row>
    <row r="26" spans="2:6" ht="18.75" customHeight="1" x14ac:dyDescent="0.2">
      <c r="B26" s="54" t="s">
        <v>42</v>
      </c>
      <c r="C26" s="55"/>
      <c r="D26" s="56" t="s">
        <v>87</v>
      </c>
      <c r="E26" s="57" t="s">
        <v>88</v>
      </c>
      <c r="F26" s="58" t="s">
        <v>33</v>
      </c>
    </row>
    <row r="27" spans="2:6" ht="18.75" customHeight="1" x14ac:dyDescent="0.2">
      <c r="B27" s="54" t="s">
        <v>73</v>
      </c>
      <c r="C27" s="55"/>
      <c r="D27" s="56" t="s">
        <v>87</v>
      </c>
      <c r="E27" s="57" t="s">
        <v>88</v>
      </c>
      <c r="F27" s="58" t="s">
        <v>33</v>
      </c>
    </row>
    <row r="28" spans="2:6" ht="18.75" customHeight="1" x14ac:dyDescent="0.2">
      <c r="B28" s="54" t="s">
        <v>44</v>
      </c>
      <c r="C28" s="55"/>
      <c r="D28" s="56" t="s">
        <v>87</v>
      </c>
      <c r="E28" s="57" t="s">
        <v>88</v>
      </c>
      <c r="F28" s="58" t="s">
        <v>33</v>
      </c>
    </row>
    <row r="29" spans="2:6" ht="18.75" customHeight="1" x14ac:dyDescent="0.2">
      <c r="B29" s="60" t="s">
        <v>45</v>
      </c>
      <c r="C29" s="61"/>
      <c r="D29" s="56" t="s">
        <v>87</v>
      </c>
      <c r="E29" s="57" t="s">
        <v>88</v>
      </c>
      <c r="F29" s="63" t="s">
        <v>33</v>
      </c>
    </row>
    <row r="30" spans="2:6" ht="24" customHeight="1" x14ac:dyDescent="0.2">
      <c r="B30" s="47"/>
      <c r="C30" s="48" t="s">
        <v>81</v>
      </c>
      <c r="D30" s="64"/>
      <c r="E30" s="64"/>
      <c r="F30" s="65"/>
    </row>
    <row r="31" spans="2:6" ht="19.5" customHeight="1" x14ac:dyDescent="0.2">
      <c r="B31" s="49" t="s">
        <v>47</v>
      </c>
      <c r="C31" s="66"/>
      <c r="D31" s="51" t="s">
        <v>85</v>
      </c>
      <c r="E31" s="52" t="s">
        <v>88</v>
      </c>
      <c r="F31" s="53" t="s">
        <v>33</v>
      </c>
    </row>
    <row r="32" spans="2:6" ht="19.5" customHeight="1" x14ac:dyDescent="0.2">
      <c r="B32" s="158" t="s">
        <v>46</v>
      </c>
      <c r="C32" s="159"/>
      <c r="D32" s="51" t="s">
        <v>85</v>
      </c>
      <c r="E32" s="52" t="s">
        <v>88</v>
      </c>
      <c r="F32" s="58" t="s">
        <v>33</v>
      </c>
    </row>
    <row r="33" spans="2:6" ht="19.5" customHeight="1" x14ac:dyDescent="0.2">
      <c r="B33" s="158" t="s">
        <v>79</v>
      </c>
      <c r="C33" s="159"/>
      <c r="D33" s="51" t="s">
        <v>85</v>
      </c>
      <c r="E33" s="52" t="s">
        <v>88</v>
      </c>
      <c r="F33" s="58" t="s">
        <v>33</v>
      </c>
    </row>
    <row r="34" spans="2:6" ht="19.5" customHeight="1" x14ac:dyDescent="0.2">
      <c r="B34" s="54" t="s">
        <v>48</v>
      </c>
      <c r="C34" s="67"/>
      <c r="D34" s="51" t="s">
        <v>85</v>
      </c>
      <c r="E34" s="52" t="s">
        <v>88</v>
      </c>
      <c r="F34" s="58" t="s">
        <v>33</v>
      </c>
    </row>
    <row r="35" spans="2:6" ht="19.5" customHeight="1" x14ac:dyDescent="0.2">
      <c r="B35" s="54" t="s">
        <v>49</v>
      </c>
      <c r="C35" s="67"/>
      <c r="D35" s="51" t="s">
        <v>85</v>
      </c>
      <c r="E35" s="52" t="s">
        <v>88</v>
      </c>
      <c r="F35" s="58" t="s">
        <v>33</v>
      </c>
    </row>
    <row r="36" spans="2:6" ht="19.5" customHeight="1" x14ac:dyDescent="0.2">
      <c r="B36" s="158" t="s">
        <v>51</v>
      </c>
      <c r="C36" s="159"/>
      <c r="D36" s="51" t="s">
        <v>85</v>
      </c>
      <c r="E36" s="52" t="s">
        <v>88</v>
      </c>
      <c r="F36" s="58" t="s">
        <v>33</v>
      </c>
    </row>
    <row r="37" spans="2:6" ht="19.5" customHeight="1" x14ac:dyDescent="0.2">
      <c r="B37" s="169" t="s">
        <v>50</v>
      </c>
      <c r="C37" s="170"/>
      <c r="D37" s="51" t="s">
        <v>85</v>
      </c>
      <c r="E37" s="52" t="s">
        <v>88</v>
      </c>
      <c r="F37" s="63" t="s">
        <v>33</v>
      </c>
    </row>
    <row r="38" spans="2:6" ht="23.25" customHeight="1" x14ac:dyDescent="0.2">
      <c r="B38" s="47"/>
      <c r="C38" s="48" t="s">
        <v>82</v>
      </c>
      <c r="D38" s="70"/>
      <c r="E38" s="70"/>
      <c r="F38" s="71"/>
    </row>
    <row r="39" spans="2:6" ht="19.5" customHeight="1" x14ac:dyDescent="0.2">
      <c r="B39" s="167" t="s">
        <v>133</v>
      </c>
      <c r="C39" s="168"/>
      <c r="D39" s="51" t="s">
        <v>86</v>
      </c>
      <c r="E39" s="52" t="s">
        <v>89</v>
      </c>
      <c r="F39" s="53" t="s">
        <v>33</v>
      </c>
    </row>
    <row r="40" spans="2:6" ht="19.5" customHeight="1" x14ac:dyDescent="0.2">
      <c r="B40" s="72" t="s">
        <v>52</v>
      </c>
      <c r="C40" s="67"/>
      <c r="D40" s="56" t="s">
        <v>86</v>
      </c>
      <c r="E40" s="57" t="s">
        <v>89</v>
      </c>
      <c r="F40" s="58" t="s">
        <v>33</v>
      </c>
    </row>
    <row r="41" spans="2:6" ht="19.5" customHeight="1" x14ac:dyDescent="0.2">
      <c r="B41" s="158" t="s">
        <v>130</v>
      </c>
      <c r="C41" s="159"/>
      <c r="D41" s="56" t="s">
        <v>86</v>
      </c>
      <c r="E41" s="57" t="s">
        <v>88</v>
      </c>
      <c r="F41" s="58" t="s">
        <v>33</v>
      </c>
    </row>
    <row r="42" spans="2:6" ht="19.5" customHeight="1" x14ac:dyDescent="0.2">
      <c r="B42" s="54" t="s">
        <v>49</v>
      </c>
      <c r="C42" s="67"/>
      <c r="D42" s="56" t="s">
        <v>86</v>
      </c>
      <c r="E42" s="57" t="s">
        <v>88</v>
      </c>
      <c r="F42" s="58" t="s">
        <v>33</v>
      </c>
    </row>
    <row r="43" spans="2:6" ht="19.5" customHeight="1" x14ac:dyDescent="0.2">
      <c r="B43" s="60" t="s">
        <v>53</v>
      </c>
      <c r="C43" s="68"/>
      <c r="D43" s="69" t="s">
        <v>86</v>
      </c>
      <c r="E43" s="62" t="s">
        <v>88</v>
      </c>
      <c r="F43" s="63" t="s">
        <v>33</v>
      </c>
    </row>
    <row r="44" spans="2:6" ht="23.25" customHeight="1" x14ac:dyDescent="0.2">
      <c r="B44" s="47"/>
      <c r="C44" s="48" t="s">
        <v>83</v>
      </c>
      <c r="D44" s="73"/>
      <c r="E44" s="73"/>
      <c r="F44" s="74"/>
    </row>
    <row r="45" spans="2:6" ht="19.5" customHeight="1" x14ac:dyDescent="0.2">
      <c r="B45" s="167" t="s">
        <v>54</v>
      </c>
      <c r="C45" s="168"/>
      <c r="D45" s="56" t="s">
        <v>86</v>
      </c>
      <c r="E45" s="52" t="s">
        <v>89</v>
      </c>
      <c r="F45" s="75" t="s">
        <v>31</v>
      </c>
    </row>
    <row r="46" spans="2:6" ht="19.5" customHeight="1" x14ac:dyDescent="0.2">
      <c r="B46" s="158" t="s">
        <v>55</v>
      </c>
      <c r="C46" s="159"/>
      <c r="D46" s="56" t="s">
        <v>86</v>
      </c>
      <c r="E46" s="52" t="s">
        <v>89</v>
      </c>
      <c r="F46" s="76" t="s">
        <v>31</v>
      </c>
    </row>
    <row r="47" spans="2:6" ht="19.5" customHeight="1" x14ac:dyDescent="0.2">
      <c r="B47" s="158" t="s">
        <v>56</v>
      </c>
      <c r="C47" s="159"/>
      <c r="D47" s="56" t="s">
        <v>86</v>
      </c>
      <c r="E47" s="52" t="s">
        <v>89</v>
      </c>
      <c r="F47" s="76" t="s">
        <v>31</v>
      </c>
    </row>
    <row r="48" spans="2:6" ht="19.5" customHeight="1" x14ac:dyDescent="0.2">
      <c r="B48" s="158" t="s">
        <v>57</v>
      </c>
      <c r="C48" s="159"/>
      <c r="D48" s="56" t="s">
        <v>86</v>
      </c>
      <c r="E48" s="52" t="s">
        <v>89</v>
      </c>
      <c r="F48" s="76" t="s">
        <v>32</v>
      </c>
    </row>
    <row r="49" spans="2:6" ht="19.5" customHeight="1" x14ac:dyDescent="0.2">
      <c r="B49" s="158" t="s">
        <v>58</v>
      </c>
      <c r="C49" s="159"/>
      <c r="D49" s="56" t="s">
        <v>86</v>
      </c>
      <c r="E49" s="52" t="s">
        <v>89</v>
      </c>
      <c r="F49" s="76" t="s">
        <v>31</v>
      </c>
    </row>
    <row r="50" spans="2:6" ht="19.5" customHeight="1" x14ac:dyDescent="0.2">
      <c r="B50" s="54" t="s">
        <v>59</v>
      </c>
      <c r="C50" s="67"/>
      <c r="D50" s="56" t="s">
        <v>86</v>
      </c>
      <c r="E50" s="52" t="s">
        <v>89</v>
      </c>
      <c r="F50" s="76" t="s">
        <v>31</v>
      </c>
    </row>
    <row r="51" spans="2:6" ht="21" customHeight="1" x14ac:dyDescent="0.2">
      <c r="B51" s="54" t="s">
        <v>60</v>
      </c>
      <c r="C51" s="67"/>
      <c r="D51" s="56" t="s">
        <v>86</v>
      </c>
      <c r="E51" s="52" t="s">
        <v>89</v>
      </c>
      <c r="F51" s="76" t="s">
        <v>31</v>
      </c>
    </row>
    <row r="52" spans="2:6" ht="19.5" customHeight="1" x14ac:dyDescent="0.2">
      <c r="B52" s="158" t="s">
        <v>61</v>
      </c>
      <c r="C52" s="159"/>
      <c r="D52" s="56" t="s">
        <v>86</v>
      </c>
      <c r="E52" s="52" t="s">
        <v>89</v>
      </c>
      <c r="F52" s="76" t="s">
        <v>31</v>
      </c>
    </row>
    <row r="53" spans="2:6" ht="19.5" customHeight="1" x14ac:dyDescent="0.2">
      <c r="B53" s="158" t="s">
        <v>62</v>
      </c>
      <c r="C53" s="159"/>
      <c r="D53" s="56" t="s">
        <v>86</v>
      </c>
      <c r="E53" s="52" t="s">
        <v>89</v>
      </c>
      <c r="F53" s="76" t="s">
        <v>33</v>
      </c>
    </row>
    <row r="54" spans="2:6" ht="19.5" customHeight="1" x14ac:dyDescent="0.2">
      <c r="B54" s="158" t="s">
        <v>63</v>
      </c>
      <c r="C54" s="159"/>
      <c r="D54" s="56" t="s">
        <v>86</v>
      </c>
      <c r="E54" s="52" t="s">
        <v>89</v>
      </c>
      <c r="F54" s="76" t="s">
        <v>33</v>
      </c>
    </row>
    <row r="55" spans="2:6" ht="19.5" customHeight="1" x14ac:dyDescent="0.2">
      <c r="B55" s="158" t="s">
        <v>64</v>
      </c>
      <c r="C55" s="159"/>
      <c r="D55" s="56" t="s">
        <v>86</v>
      </c>
      <c r="E55" s="52" t="s">
        <v>89</v>
      </c>
      <c r="F55" s="76" t="s">
        <v>33</v>
      </c>
    </row>
    <row r="56" spans="2:6" ht="19.5" customHeight="1" x14ac:dyDescent="0.2">
      <c r="B56" s="158" t="s">
        <v>65</v>
      </c>
      <c r="C56" s="159"/>
      <c r="D56" s="56" t="s">
        <v>86</v>
      </c>
      <c r="E56" s="52" t="s">
        <v>89</v>
      </c>
      <c r="F56" s="76" t="s">
        <v>4</v>
      </c>
    </row>
    <row r="57" spans="2:6" ht="19.5" customHeight="1" x14ac:dyDescent="0.2">
      <c r="B57" s="158" t="s">
        <v>66</v>
      </c>
      <c r="C57" s="159"/>
      <c r="D57" s="56" t="s">
        <v>86</v>
      </c>
      <c r="E57" s="52" t="s">
        <v>89</v>
      </c>
      <c r="F57" s="76" t="s">
        <v>4</v>
      </c>
    </row>
    <row r="58" spans="2:6" ht="19.5" customHeight="1" x14ac:dyDescent="0.2">
      <c r="B58" s="54" t="s">
        <v>67</v>
      </c>
      <c r="C58" s="67"/>
      <c r="D58" s="56" t="s">
        <v>86</v>
      </c>
      <c r="E58" s="52" t="s">
        <v>89</v>
      </c>
      <c r="F58" s="76" t="s">
        <v>4</v>
      </c>
    </row>
    <row r="59" spans="2:6" ht="19.5" customHeight="1" x14ac:dyDescent="0.2">
      <c r="B59" s="158" t="s">
        <v>68</v>
      </c>
      <c r="C59" s="159"/>
      <c r="D59" s="56" t="s">
        <v>86</v>
      </c>
      <c r="E59" s="52" t="s">
        <v>89</v>
      </c>
      <c r="F59" s="76" t="s">
        <v>6</v>
      </c>
    </row>
    <row r="60" spans="2:6" ht="19.5" customHeight="1" x14ac:dyDescent="0.2">
      <c r="B60" s="158" t="s">
        <v>69</v>
      </c>
      <c r="C60" s="159"/>
      <c r="D60" s="56" t="s">
        <v>86</v>
      </c>
      <c r="E60" s="52" t="s">
        <v>89</v>
      </c>
      <c r="F60" s="58" t="s">
        <v>33</v>
      </c>
    </row>
    <row r="61" spans="2:6" ht="19.5" customHeight="1" x14ac:dyDescent="0.2">
      <c r="B61" s="158" t="s">
        <v>70</v>
      </c>
      <c r="C61" s="159"/>
      <c r="D61" s="56" t="s">
        <v>86</v>
      </c>
      <c r="E61" s="52" t="s">
        <v>89</v>
      </c>
      <c r="F61" s="58" t="s">
        <v>33</v>
      </c>
    </row>
    <row r="62" spans="2:6" ht="19.5" customHeight="1" x14ac:dyDescent="0.2">
      <c r="B62" s="158" t="s">
        <v>71</v>
      </c>
      <c r="C62" s="159"/>
      <c r="D62" s="56" t="s">
        <v>86</v>
      </c>
      <c r="E62" s="52" t="s">
        <v>89</v>
      </c>
      <c r="F62" s="58" t="s">
        <v>33</v>
      </c>
    </row>
    <row r="63" spans="2:6" ht="19.5" customHeight="1" x14ac:dyDescent="0.2">
      <c r="B63" s="158" t="s">
        <v>101</v>
      </c>
      <c r="C63" s="159"/>
      <c r="D63" s="56" t="s">
        <v>86</v>
      </c>
      <c r="E63" s="52" t="s">
        <v>89</v>
      </c>
      <c r="F63" s="58" t="s">
        <v>33</v>
      </c>
    </row>
    <row r="64" spans="2:6" ht="19.5" customHeight="1" x14ac:dyDescent="0.2">
      <c r="B64" s="54" t="s">
        <v>76</v>
      </c>
      <c r="C64" s="67"/>
      <c r="D64" s="56" t="s">
        <v>86</v>
      </c>
      <c r="E64" s="52" t="s">
        <v>89</v>
      </c>
      <c r="F64" s="58" t="s">
        <v>78</v>
      </c>
    </row>
    <row r="65" spans="2:6" ht="19.5" customHeight="1" x14ac:dyDescent="0.2">
      <c r="B65" s="158" t="s">
        <v>77</v>
      </c>
      <c r="C65" s="159"/>
      <c r="D65" s="56" t="s">
        <v>86</v>
      </c>
      <c r="E65" s="52" t="s">
        <v>89</v>
      </c>
      <c r="F65" s="58" t="s">
        <v>78</v>
      </c>
    </row>
    <row r="66" spans="2:6" ht="19.5" customHeight="1" x14ac:dyDescent="0.2">
      <c r="B66" s="54" t="s">
        <v>102</v>
      </c>
      <c r="C66" s="55"/>
      <c r="D66" s="56" t="s">
        <v>86</v>
      </c>
      <c r="E66" s="52" t="s">
        <v>89</v>
      </c>
      <c r="F66" s="76" t="s">
        <v>74</v>
      </c>
    </row>
    <row r="67" spans="2:6" ht="19.5" customHeight="1" x14ac:dyDescent="0.2">
      <c r="B67" s="54" t="s">
        <v>75</v>
      </c>
      <c r="C67" s="67"/>
      <c r="D67" s="56" t="s">
        <v>86</v>
      </c>
      <c r="E67" s="57" t="s">
        <v>89</v>
      </c>
      <c r="F67" s="76" t="s">
        <v>74</v>
      </c>
    </row>
    <row r="68" spans="2:6" ht="19.5" customHeight="1" thickBot="1" x14ac:dyDescent="0.25">
      <c r="B68" s="77" t="s">
        <v>72</v>
      </c>
      <c r="C68" s="78"/>
      <c r="D68" s="56" t="s">
        <v>86</v>
      </c>
      <c r="E68" s="79" t="s">
        <v>88</v>
      </c>
      <c r="F68" s="80" t="s">
        <v>34</v>
      </c>
    </row>
    <row r="73" spans="2:6" hidden="1" x14ac:dyDescent="0.2">
      <c r="B73" s="6" t="s">
        <v>87</v>
      </c>
    </row>
    <row r="74" spans="2:6" hidden="1" x14ac:dyDescent="0.2">
      <c r="B74" s="7" t="s">
        <v>85</v>
      </c>
    </row>
    <row r="75" spans="2:6" hidden="1" x14ac:dyDescent="0.2">
      <c r="B75" s="7" t="s">
        <v>86</v>
      </c>
    </row>
    <row r="76" spans="2:6" hidden="1" x14ac:dyDescent="0.2"/>
    <row r="77" spans="2:6" hidden="1" x14ac:dyDescent="0.2">
      <c r="B77" t="s">
        <v>88</v>
      </c>
    </row>
    <row r="78" spans="2:6" hidden="1" x14ac:dyDescent="0.2">
      <c r="B78" t="s">
        <v>89</v>
      </c>
    </row>
  </sheetData>
  <mergeCells count="33">
    <mergeCell ref="B6:F6"/>
    <mergeCell ref="B7:F14"/>
    <mergeCell ref="B16:F16"/>
    <mergeCell ref="C2:E4"/>
    <mergeCell ref="F2:F4"/>
    <mergeCell ref="B2:B4"/>
    <mergeCell ref="F17:F18"/>
    <mergeCell ref="E17:E18"/>
    <mergeCell ref="D17:D18"/>
    <mergeCell ref="B15:F15"/>
    <mergeCell ref="B46:C46"/>
    <mergeCell ref="B45:C45"/>
    <mergeCell ref="B41:C41"/>
    <mergeCell ref="B39:C39"/>
    <mergeCell ref="B32:C32"/>
    <mergeCell ref="B33:C33"/>
    <mergeCell ref="B36:C36"/>
    <mergeCell ref="B37:C37"/>
    <mergeCell ref="B47:C47"/>
    <mergeCell ref="B48:C48"/>
    <mergeCell ref="B49:C49"/>
    <mergeCell ref="B52:C52"/>
    <mergeCell ref="B53:C53"/>
    <mergeCell ref="B54:C54"/>
    <mergeCell ref="B55:C55"/>
    <mergeCell ref="B56:C56"/>
    <mergeCell ref="B57:C57"/>
    <mergeCell ref="B65:C65"/>
    <mergeCell ref="B59:C59"/>
    <mergeCell ref="B60:C60"/>
    <mergeCell ref="B61:C61"/>
    <mergeCell ref="B62:C62"/>
    <mergeCell ref="B63:C63"/>
  </mergeCells>
  <phoneticPr fontId="1" type="noConversion"/>
  <dataValidations count="2">
    <dataValidation type="list" allowBlank="1" showInputMessage="1" showErrorMessage="1" sqref="D19:D29 D31:D37 D39:D43 D45:D68">
      <formula1>$B$73:$B$75</formula1>
    </dataValidation>
    <dataValidation type="list" allowBlank="1" showInputMessage="1" showErrorMessage="1" sqref="E19:E29 E31:E37 E39:E43 E45:E68">
      <formula1>$B$77:$B$78</formula1>
    </dataValidation>
  </dataValidations>
  <printOptions horizontalCentered="1"/>
  <pageMargins left="0.7" right="0.7" top="0.75" bottom="0.75" header="0.3" footer="0.3"/>
  <pageSetup scale="38" orientation="portrait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Q61"/>
  <sheetViews>
    <sheetView showGridLines="0" zoomScale="70" zoomScaleNormal="70" zoomScalePageLayoutView="70" workbookViewId="0">
      <selection activeCell="G10" sqref="G10"/>
    </sheetView>
  </sheetViews>
  <sheetFormatPr defaultColWidth="11.42578125" defaultRowHeight="12.75" x14ac:dyDescent="0.2"/>
  <cols>
    <col min="1" max="1" width="4.140625" customWidth="1"/>
    <col min="2" max="2" width="41.42578125" customWidth="1"/>
    <col min="3" max="3" width="25.140625" customWidth="1"/>
    <col min="4" max="4" width="14.7109375" customWidth="1"/>
    <col min="5" max="5" width="12.42578125" customWidth="1"/>
    <col min="6" max="6" width="18.28515625" customWidth="1"/>
    <col min="7" max="7" width="24.85546875" customWidth="1"/>
    <col min="8" max="8" width="31.42578125" style="10" customWidth="1"/>
    <col min="9" max="9" width="14.7109375" customWidth="1"/>
    <col min="10" max="10" width="11.85546875" customWidth="1"/>
    <col min="11" max="11" width="14" customWidth="1"/>
    <col min="12" max="12" width="15.28515625" style="4" customWidth="1"/>
    <col min="13" max="13" width="4.85546875" customWidth="1"/>
  </cols>
  <sheetData>
    <row r="1" spans="2:17" x14ac:dyDescent="0.2">
      <c r="H1"/>
      <c r="L1"/>
    </row>
    <row r="2" spans="2:17" x14ac:dyDescent="0.2">
      <c r="B2" s="137"/>
      <c r="C2" s="147" t="s">
        <v>136</v>
      </c>
      <c r="D2" s="148"/>
      <c r="E2" s="148"/>
      <c r="F2" s="148"/>
      <c r="G2" s="148"/>
      <c r="H2" s="148"/>
      <c r="I2" s="148"/>
      <c r="J2" s="149"/>
      <c r="K2" s="218" t="s">
        <v>161</v>
      </c>
      <c r="L2" s="219"/>
    </row>
    <row r="3" spans="2:17" x14ac:dyDescent="0.2">
      <c r="B3" s="137"/>
      <c r="C3" s="150"/>
      <c r="D3" s="151"/>
      <c r="E3" s="151"/>
      <c r="F3" s="151"/>
      <c r="G3" s="151"/>
      <c r="H3" s="151"/>
      <c r="I3" s="151"/>
      <c r="J3" s="152"/>
      <c r="K3" s="220"/>
      <c r="L3" s="221"/>
    </row>
    <row r="4" spans="2:17" x14ac:dyDescent="0.2">
      <c r="B4" s="137"/>
      <c r="C4" s="153"/>
      <c r="D4" s="154"/>
      <c r="E4" s="154"/>
      <c r="F4" s="154"/>
      <c r="G4" s="154"/>
      <c r="H4" s="154"/>
      <c r="I4" s="154"/>
      <c r="J4" s="155"/>
      <c r="K4" s="222"/>
      <c r="L4" s="223"/>
    </row>
    <row r="5" spans="2:17" ht="16.5" thickBot="1" x14ac:dyDescent="0.25">
      <c r="C5" s="12"/>
      <c r="D5" s="13"/>
      <c r="E5" s="13"/>
      <c r="F5" s="13"/>
      <c r="G5" s="13"/>
      <c r="H5"/>
      <c r="L5"/>
    </row>
    <row r="6" spans="2:17" ht="76.5" customHeight="1" thickBot="1" x14ac:dyDescent="0.25">
      <c r="B6" s="307" t="s">
        <v>194</v>
      </c>
      <c r="C6" s="210"/>
      <c r="D6" s="210"/>
      <c r="E6" s="210"/>
      <c r="F6" s="210"/>
      <c r="G6" s="210"/>
      <c r="H6" s="210"/>
      <c r="I6" s="210"/>
      <c r="J6" s="210"/>
      <c r="K6" s="210"/>
      <c r="L6" s="211"/>
      <c r="M6" s="1"/>
      <c r="N6" s="1"/>
      <c r="O6" s="1"/>
      <c r="P6" s="1"/>
      <c r="Q6" s="1"/>
    </row>
    <row r="7" spans="2:17" x14ac:dyDescent="0.2">
      <c r="B7" s="215" t="s">
        <v>110</v>
      </c>
      <c r="C7" s="216"/>
      <c r="D7" s="216"/>
      <c r="E7" s="216"/>
      <c r="F7" s="216"/>
      <c r="G7" s="216"/>
      <c r="H7" s="216"/>
      <c r="I7" s="216"/>
      <c r="J7" s="216"/>
      <c r="K7" s="216"/>
      <c r="L7" s="217"/>
    </row>
    <row r="8" spans="2:17" ht="15.75" x14ac:dyDescent="0.25">
      <c r="B8" s="124" t="s">
        <v>152</v>
      </c>
      <c r="C8" s="125"/>
      <c r="D8" s="125"/>
      <c r="E8" s="125"/>
      <c r="F8" s="125"/>
      <c r="G8" s="125"/>
      <c r="H8" s="125"/>
      <c r="I8" s="125"/>
      <c r="J8" s="125"/>
      <c r="K8" s="125"/>
      <c r="L8" s="126"/>
    </row>
    <row r="9" spans="2:17" ht="15.75" x14ac:dyDescent="0.25">
      <c r="B9" s="124" t="s">
        <v>150</v>
      </c>
      <c r="C9" s="123"/>
      <c r="D9" s="123"/>
      <c r="E9" s="123"/>
      <c r="F9" s="123"/>
      <c r="G9" s="123"/>
      <c r="H9" s="123"/>
      <c r="I9" s="127"/>
      <c r="J9" s="123"/>
      <c r="K9" s="123"/>
      <c r="L9" s="128"/>
    </row>
    <row r="10" spans="2:17" ht="15.75" x14ac:dyDescent="0.25">
      <c r="B10" s="124" t="s">
        <v>145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8"/>
    </row>
    <row r="11" spans="2:17" ht="15.75" x14ac:dyDescent="0.25">
      <c r="B11" s="124" t="s">
        <v>146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8"/>
    </row>
    <row r="12" spans="2:17" ht="15.75" x14ac:dyDescent="0.2">
      <c r="B12" s="212" t="s">
        <v>144</v>
      </c>
      <c r="C12" s="213"/>
      <c r="D12" s="213"/>
      <c r="E12" s="213"/>
      <c r="F12" s="213"/>
      <c r="G12" s="213"/>
      <c r="H12" s="213"/>
      <c r="I12" s="213"/>
      <c r="J12" s="213"/>
      <c r="K12" s="213"/>
      <c r="L12" s="214"/>
    </row>
    <row r="13" spans="2:17" ht="15.75" x14ac:dyDescent="0.25">
      <c r="B13" s="124" t="s">
        <v>148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8"/>
    </row>
    <row r="14" spans="2:17" ht="13.5" thickBot="1" x14ac:dyDescent="0.25">
      <c r="B14" s="84"/>
      <c r="C14" s="85"/>
      <c r="D14" s="85"/>
      <c r="E14" s="85"/>
      <c r="F14" s="85"/>
      <c r="G14" s="85"/>
      <c r="H14" s="85"/>
      <c r="I14" s="85"/>
      <c r="J14" s="85"/>
      <c r="K14" s="85"/>
      <c r="L14" s="86"/>
    </row>
    <row r="15" spans="2:17" ht="16.5" thickBot="1" x14ac:dyDescent="0.25">
      <c r="B15" s="207" t="s">
        <v>126</v>
      </c>
      <c r="C15" s="208"/>
      <c r="D15" s="208"/>
      <c r="E15" s="208"/>
      <c r="F15" s="208"/>
      <c r="G15" s="209"/>
      <c r="H15" s="204" t="s">
        <v>124</v>
      </c>
      <c r="I15" s="205"/>
      <c r="J15" s="205"/>
      <c r="K15" s="205"/>
      <c r="L15" s="206"/>
    </row>
    <row r="16" spans="2:17" ht="26.25" thickBot="1" x14ac:dyDescent="0.25">
      <c r="B16" s="87" t="s">
        <v>90</v>
      </c>
      <c r="C16" s="224" t="s">
        <v>95</v>
      </c>
      <c r="D16" s="224"/>
      <c r="E16" s="224"/>
      <c r="F16" s="224"/>
      <c r="G16" s="224"/>
      <c r="H16" s="88" t="s">
        <v>96</v>
      </c>
      <c r="I16" s="88" t="s">
        <v>7</v>
      </c>
      <c r="J16" s="88" t="s">
        <v>3</v>
      </c>
      <c r="K16" s="88" t="s">
        <v>103</v>
      </c>
      <c r="L16" s="89" t="s">
        <v>98</v>
      </c>
    </row>
    <row r="17" spans="2:12" ht="39" thickBot="1" x14ac:dyDescent="0.25">
      <c r="B17" s="90" t="s">
        <v>84</v>
      </c>
      <c r="C17" s="201" t="s">
        <v>129</v>
      </c>
      <c r="D17" s="201"/>
      <c r="E17" s="201"/>
      <c r="F17" s="201"/>
      <c r="G17" s="201"/>
      <c r="H17" s="94" t="s">
        <v>162</v>
      </c>
      <c r="I17" s="91">
        <v>1</v>
      </c>
      <c r="J17" s="92">
        <v>3</v>
      </c>
      <c r="K17" s="92">
        <f>I17+J17</f>
        <v>4</v>
      </c>
      <c r="L17" s="93" t="str">
        <f t="shared" ref="L17:L29" si="0">IF(K17&lt;=4,"BAJO",IF(K17=5,"MEDIO",IF(K17=6,"ALTO",IF(K17=7,"ALTO","EXTREMO"))))</f>
        <v>BAJO</v>
      </c>
    </row>
    <row r="18" spans="2:12" ht="26.25" thickBot="1" x14ac:dyDescent="0.25">
      <c r="B18" s="90" t="s">
        <v>83</v>
      </c>
      <c r="C18" s="203" t="s">
        <v>54</v>
      </c>
      <c r="D18" s="203"/>
      <c r="E18" s="203"/>
      <c r="F18" s="203"/>
      <c r="G18" s="203"/>
      <c r="H18" s="94" t="s">
        <v>163</v>
      </c>
      <c r="I18" s="91">
        <v>3</v>
      </c>
      <c r="J18" s="92">
        <v>4</v>
      </c>
      <c r="K18" s="92">
        <f t="shared" ref="K18:K29" si="1">+I18+J18</f>
        <v>7</v>
      </c>
      <c r="L18" s="95" t="str">
        <f t="shared" si="0"/>
        <v>ALTO</v>
      </c>
    </row>
    <row r="19" spans="2:12" ht="26.25" thickBot="1" x14ac:dyDescent="0.25">
      <c r="B19" s="90" t="s">
        <v>83</v>
      </c>
      <c r="C19" s="203" t="s">
        <v>55</v>
      </c>
      <c r="D19" s="203"/>
      <c r="E19" s="203"/>
      <c r="F19" s="203"/>
      <c r="G19" s="203"/>
      <c r="H19" s="94" t="s">
        <v>164</v>
      </c>
      <c r="I19" s="91">
        <v>3</v>
      </c>
      <c r="J19" s="92">
        <v>4</v>
      </c>
      <c r="K19" s="92">
        <f t="shared" si="1"/>
        <v>7</v>
      </c>
      <c r="L19" s="95" t="str">
        <f t="shared" si="0"/>
        <v>ALTO</v>
      </c>
    </row>
    <row r="20" spans="2:12" ht="26.25" thickBot="1" x14ac:dyDescent="0.25">
      <c r="B20" s="90" t="s">
        <v>83</v>
      </c>
      <c r="C20" s="203" t="s">
        <v>56</v>
      </c>
      <c r="D20" s="203"/>
      <c r="E20" s="203"/>
      <c r="F20" s="203"/>
      <c r="G20" s="203"/>
      <c r="H20" s="94" t="s">
        <v>165</v>
      </c>
      <c r="I20" s="91">
        <v>3</v>
      </c>
      <c r="J20" s="92">
        <v>4</v>
      </c>
      <c r="K20" s="92">
        <f t="shared" si="1"/>
        <v>7</v>
      </c>
      <c r="L20" s="95" t="str">
        <f t="shared" si="0"/>
        <v>ALTO</v>
      </c>
    </row>
    <row r="21" spans="2:12" ht="26.25" thickBot="1" x14ac:dyDescent="0.25">
      <c r="B21" s="90" t="s">
        <v>83</v>
      </c>
      <c r="C21" s="203" t="s">
        <v>58</v>
      </c>
      <c r="D21" s="203"/>
      <c r="E21" s="203"/>
      <c r="F21" s="203"/>
      <c r="G21" s="203"/>
      <c r="H21" s="94" t="s">
        <v>166</v>
      </c>
      <c r="I21" s="91">
        <v>3</v>
      </c>
      <c r="J21" s="92">
        <v>4</v>
      </c>
      <c r="K21" s="92">
        <f t="shared" si="1"/>
        <v>7</v>
      </c>
      <c r="L21" s="95" t="str">
        <f t="shared" si="0"/>
        <v>ALTO</v>
      </c>
    </row>
    <row r="22" spans="2:12" ht="26.25" thickBot="1" x14ac:dyDescent="0.25">
      <c r="B22" s="90" t="s">
        <v>83</v>
      </c>
      <c r="C22" s="203" t="s">
        <v>59</v>
      </c>
      <c r="D22" s="203"/>
      <c r="E22" s="203"/>
      <c r="F22" s="203"/>
      <c r="G22" s="203"/>
      <c r="H22" s="94" t="s">
        <v>167</v>
      </c>
      <c r="I22" s="91">
        <v>2</v>
      </c>
      <c r="J22" s="92">
        <v>4</v>
      </c>
      <c r="K22" s="92">
        <f t="shared" si="1"/>
        <v>6</v>
      </c>
      <c r="L22" s="95" t="str">
        <f t="shared" si="0"/>
        <v>ALTO</v>
      </c>
    </row>
    <row r="23" spans="2:12" ht="38.25" customHeight="1" thickBot="1" x14ac:dyDescent="0.25">
      <c r="B23" s="90" t="s">
        <v>83</v>
      </c>
      <c r="C23" s="203" t="s">
        <v>60</v>
      </c>
      <c r="D23" s="203"/>
      <c r="E23" s="203"/>
      <c r="F23" s="203"/>
      <c r="G23" s="203"/>
      <c r="H23" s="94" t="s">
        <v>168</v>
      </c>
      <c r="I23" s="91">
        <v>2</v>
      </c>
      <c r="J23" s="92">
        <v>4</v>
      </c>
      <c r="K23" s="92">
        <f t="shared" si="1"/>
        <v>6</v>
      </c>
      <c r="L23" s="95" t="str">
        <f t="shared" si="0"/>
        <v>ALTO</v>
      </c>
    </row>
    <row r="24" spans="2:12" ht="39" thickBot="1" x14ac:dyDescent="0.25">
      <c r="B24" s="90" t="s">
        <v>83</v>
      </c>
      <c r="C24" s="203" t="s">
        <v>66</v>
      </c>
      <c r="D24" s="203"/>
      <c r="E24" s="203"/>
      <c r="F24" s="203"/>
      <c r="G24" s="203"/>
      <c r="H24" s="94" t="s">
        <v>169</v>
      </c>
      <c r="I24" s="91">
        <v>3</v>
      </c>
      <c r="J24" s="92">
        <v>2</v>
      </c>
      <c r="K24" s="92">
        <f t="shared" si="1"/>
        <v>5</v>
      </c>
      <c r="L24" s="95" t="str">
        <f t="shared" si="0"/>
        <v>MEDIO</v>
      </c>
    </row>
    <row r="25" spans="2:12" ht="39" thickBot="1" x14ac:dyDescent="0.25">
      <c r="B25" s="90" t="s">
        <v>83</v>
      </c>
      <c r="C25" s="203" t="s">
        <v>67</v>
      </c>
      <c r="D25" s="203"/>
      <c r="E25" s="203"/>
      <c r="F25" s="203"/>
      <c r="G25" s="203"/>
      <c r="H25" s="94" t="s">
        <v>170</v>
      </c>
      <c r="I25" s="91">
        <v>3</v>
      </c>
      <c r="J25" s="92">
        <v>2</v>
      </c>
      <c r="K25" s="92">
        <f t="shared" si="1"/>
        <v>5</v>
      </c>
      <c r="L25" s="95" t="str">
        <f t="shared" si="0"/>
        <v>MEDIO</v>
      </c>
    </row>
    <row r="26" spans="2:12" ht="39" thickBot="1" x14ac:dyDescent="0.25">
      <c r="B26" s="90" t="s">
        <v>83</v>
      </c>
      <c r="C26" s="203" t="s">
        <v>69</v>
      </c>
      <c r="D26" s="203"/>
      <c r="E26" s="203"/>
      <c r="F26" s="203"/>
      <c r="G26" s="203"/>
      <c r="H26" s="94" t="s">
        <v>171</v>
      </c>
      <c r="I26" s="91">
        <v>3</v>
      </c>
      <c r="J26" s="92">
        <v>3</v>
      </c>
      <c r="K26" s="92">
        <f t="shared" si="1"/>
        <v>6</v>
      </c>
      <c r="L26" s="95" t="str">
        <f t="shared" si="0"/>
        <v>ALTO</v>
      </c>
    </row>
    <row r="27" spans="2:12" ht="26.25" thickBot="1" x14ac:dyDescent="0.25">
      <c r="B27" s="90" t="s">
        <v>83</v>
      </c>
      <c r="C27" s="203" t="s">
        <v>102</v>
      </c>
      <c r="D27" s="203"/>
      <c r="E27" s="203"/>
      <c r="F27" s="203"/>
      <c r="G27" s="203"/>
      <c r="H27" s="94" t="s">
        <v>172</v>
      </c>
      <c r="I27" s="91">
        <v>3</v>
      </c>
      <c r="J27" s="92">
        <v>3</v>
      </c>
      <c r="K27" s="92">
        <f t="shared" si="1"/>
        <v>6</v>
      </c>
      <c r="L27" s="95" t="str">
        <f t="shared" si="0"/>
        <v>ALTO</v>
      </c>
    </row>
    <row r="28" spans="2:12" ht="26.25" thickBot="1" x14ac:dyDescent="0.25">
      <c r="B28" s="90" t="s">
        <v>83</v>
      </c>
      <c r="C28" s="203" t="s">
        <v>75</v>
      </c>
      <c r="D28" s="203"/>
      <c r="E28" s="203"/>
      <c r="F28" s="203"/>
      <c r="G28" s="203"/>
      <c r="H28" s="94" t="s">
        <v>173</v>
      </c>
      <c r="I28" s="91">
        <v>3</v>
      </c>
      <c r="J28" s="92">
        <v>3</v>
      </c>
      <c r="K28" s="92">
        <f t="shared" si="1"/>
        <v>6</v>
      </c>
      <c r="L28" s="95" t="str">
        <f t="shared" si="0"/>
        <v>ALTO</v>
      </c>
    </row>
    <row r="29" spans="2:12" ht="25.5" customHeight="1" thickBot="1" x14ac:dyDescent="0.25">
      <c r="B29" s="90" t="s">
        <v>83</v>
      </c>
      <c r="C29" s="203" t="s">
        <v>72</v>
      </c>
      <c r="D29" s="203"/>
      <c r="E29" s="203"/>
      <c r="F29" s="203"/>
      <c r="G29" s="203"/>
      <c r="H29" s="94" t="s">
        <v>174</v>
      </c>
      <c r="I29" s="91">
        <v>3</v>
      </c>
      <c r="J29" s="92">
        <v>4</v>
      </c>
      <c r="K29" s="92">
        <f t="shared" si="1"/>
        <v>7</v>
      </c>
      <c r="L29" s="95" t="str">
        <f t="shared" si="0"/>
        <v>ALTO</v>
      </c>
    </row>
    <row r="30" spans="2:12" x14ac:dyDescent="0.2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8"/>
    </row>
    <row r="31" spans="2:12" x14ac:dyDescent="0.2">
      <c r="B31" s="81"/>
      <c r="C31" s="193"/>
      <c r="D31" s="193"/>
      <c r="E31" s="193"/>
      <c r="F31" s="82"/>
      <c r="G31" s="82"/>
      <c r="H31" s="186"/>
      <c r="I31" s="186"/>
      <c r="J31" s="82"/>
      <c r="K31" s="82"/>
      <c r="L31" s="83"/>
    </row>
    <row r="32" spans="2:12" x14ac:dyDescent="0.2">
      <c r="B32" s="200" t="s">
        <v>2</v>
      </c>
      <c r="C32" s="184" t="s">
        <v>15</v>
      </c>
      <c r="D32" s="184"/>
      <c r="E32" s="99" t="s">
        <v>14</v>
      </c>
      <c r="F32" s="82"/>
      <c r="G32" s="202" t="s">
        <v>3</v>
      </c>
      <c r="H32" s="100" t="s">
        <v>20</v>
      </c>
      <c r="I32" s="100" t="s">
        <v>14</v>
      </c>
      <c r="J32" s="82"/>
      <c r="K32" s="82"/>
      <c r="L32" s="83"/>
    </row>
    <row r="33" spans="2:14" x14ac:dyDescent="0.2">
      <c r="B33" s="200"/>
      <c r="C33" s="183" t="s">
        <v>9</v>
      </c>
      <c r="D33" s="183"/>
      <c r="E33" s="101">
        <v>1</v>
      </c>
      <c r="F33" s="82"/>
      <c r="G33" s="202"/>
      <c r="H33" s="101" t="s">
        <v>17</v>
      </c>
      <c r="I33" s="102">
        <v>1</v>
      </c>
      <c r="J33" s="82"/>
      <c r="K33" s="82"/>
      <c r="L33" s="83"/>
    </row>
    <row r="34" spans="2:14" x14ac:dyDescent="0.2">
      <c r="B34" s="200"/>
      <c r="C34" s="183" t="s">
        <v>10</v>
      </c>
      <c r="D34" s="183"/>
      <c r="E34" s="101">
        <v>2</v>
      </c>
      <c r="F34" s="82"/>
      <c r="G34" s="202"/>
      <c r="H34" s="101" t="s">
        <v>18</v>
      </c>
      <c r="I34" s="102">
        <v>2</v>
      </c>
      <c r="J34" s="82"/>
      <c r="K34" s="82"/>
      <c r="L34" s="83"/>
      <c r="N34" s="5"/>
    </row>
    <row r="35" spans="2:14" x14ac:dyDescent="0.2">
      <c r="B35" s="200"/>
      <c r="C35" s="183" t="s">
        <v>11</v>
      </c>
      <c r="D35" s="183"/>
      <c r="E35" s="101">
        <v>3</v>
      </c>
      <c r="F35" s="82"/>
      <c r="G35" s="202"/>
      <c r="H35" s="101" t="s">
        <v>1</v>
      </c>
      <c r="I35" s="102">
        <v>3</v>
      </c>
      <c r="J35" s="82"/>
      <c r="K35" s="82"/>
      <c r="L35" s="83"/>
    </row>
    <row r="36" spans="2:14" x14ac:dyDescent="0.2">
      <c r="B36" s="200"/>
      <c r="C36" s="183" t="s">
        <v>12</v>
      </c>
      <c r="D36" s="183"/>
      <c r="E36" s="101">
        <v>4</v>
      </c>
      <c r="F36" s="82"/>
      <c r="G36" s="202"/>
      <c r="H36" s="101" t="s">
        <v>19</v>
      </c>
      <c r="I36" s="102">
        <v>4</v>
      </c>
      <c r="J36" s="82"/>
      <c r="K36" s="82"/>
      <c r="L36" s="83"/>
    </row>
    <row r="37" spans="2:14" x14ac:dyDescent="0.2">
      <c r="B37" s="200"/>
      <c r="C37" s="183" t="s">
        <v>13</v>
      </c>
      <c r="D37" s="183"/>
      <c r="E37" s="101">
        <v>5</v>
      </c>
      <c r="F37" s="82"/>
      <c r="G37" s="202"/>
      <c r="H37" s="101" t="s">
        <v>0</v>
      </c>
      <c r="I37" s="102">
        <v>5</v>
      </c>
      <c r="J37" s="82"/>
      <c r="K37" s="82"/>
      <c r="L37" s="83"/>
    </row>
    <row r="38" spans="2:14" x14ac:dyDescent="0.2">
      <c r="B38" s="103"/>
      <c r="C38" s="104"/>
      <c r="D38" s="104"/>
      <c r="E38" s="104"/>
      <c r="F38" s="82"/>
      <c r="G38" s="104"/>
      <c r="H38" s="104"/>
      <c r="I38" s="104"/>
      <c r="J38" s="104"/>
      <c r="K38" s="104"/>
      <c r="L38" s="83"/>
    </row>
    <row r="39" spans="2:14" x14ac:dyDescent="0.2">
      <c r="B39" s="103"/>
      <c r="C39" s="186" t="s">
        <v>22</v>
      </c>
      <c r="D39" s="186"/>
      <c r="E39" s="186"/>
      <c r="F39" s="186"/>
      <c r="G39" s="186"/>
      <c r="H39" s="189"/>
      <c r="I39" s="189"/>
      <c r="J39" s="189"/>
      <c r="K39" s="189"/>
      <c r="L39" s="83"/>
    </row>
    <row r="40" spans="2:14" ht="63.75" x14ac:dyDescent="0.2">
      <c r="B40" s="103"/>
      <c r="C40" s="183" t="s">
        <v>112</v>
      </c>
      <c r="D40" s="183"/>
      <c r="E40" s="183"/>
      <c r="F40" s="101" t="s">
        <v>114</v>
      </c>
      <c r="G40" s="101" t="s">
        <v>121</v>
      </c>
      <c r="H40" s="101" t="s">
        <v>119</v>
      </c>
      <c r="I40" s="183" t="s">
        <v>117</v>
      </c>
      <c r="J40" s="183"/>
      <c r="K40" s="183" t="s">
        <v>115</v>
      </c>
      <c r="L40" s="192"/>
    </row>
    <row r="41" spans="2:14" ht="51" x14ac:dyDescent="0.2">
      <c r="B41" s="103"/>
      <c r="C41" s="183" t="s">
        <v>113</v>
      </c>
      <c r="D41" s="183"/>
      <c r="E41" s="183"/>
      <c r="F41" s="101" t="s">
        <v>123</v>
      </c>
      <c r="G41" s="101" t="s">
        <v>122</v>
      </c>
      <c r="H41" s="101" t="s">
        <v>120</v>
      </c>
      <c r="I41" s="183" t="s">
        <v>118</v>
      </c>
      <c r="J41" s="183"/>
      <c r="K41" s="183" t="s">
        <v>116</v>
      </c>
      <c r="L41" s="192"/>
    </row>
    <row r="42" spans="2:14" x14ac:dyDescent="0.2">
      <c r="B42" s="81"/>
      <c r="C42" s="184" t="s">
        <v>23</v>
      </c>
      <c r="D42" s="184"/>
      <c r="E42" s="184" t="s">
        <v>14</v>
      </c>
      <c r="F42" s="105" t="s">
        <v>17</v>
      </c>
      <c r="G42" s="105" t="s">
        <v>18</v>
      </c>
      <c r="H42" s="106" t="s">
        <v>1</v>
      </c>
      <c r="I42" s="195" t="s">
        <v>19</v>
      </c>
      <c r="J42" s="195"/>
      <c r="K42" s="184" t="s">
        <v>0</v>
      </c>
      <c r="L42" s="190"/>
    </row>
    <row r="43" spans="2:14" x14ac:dyDescent="0.2">
      <c r="B43" s="81"/>
      <c r="C43" s="184"/>
      <c r="D43" s="184"/>
      <c r="E43" s="184"/>
      <c r="F43" s="107">
        <v>1</v>
      </c>
      <c r="G43" s="107">
        <v>2</v>
      </c>
      <c r="H43" s="107">
        <v>3</v>
      </c>
      <c r="I43" s="185">
        <v>4</v>
      </c>
      <c r="J43" s="185"/>
      <c r="K43" s="185">
        <v>5</v>
      </c>
      <c r="L43" s="191"/>
    </row>
    <row r="44" spans="2:14" x14ac:dyDescent="0.2">
      <c r="B44" s="81"/>
      <c r="C44" s="183" t="s">
        <v>9</v>
      </c>
      <c r="D44" s="183"/>
      <c r="E44" s="108">
        <v>1</v>
      </c>
      <c r="F44" s="109">
        <v>2</v>
      </c>
      <c r="G44" s="109">
        <v>3</v>
      </c>
      <c r="H44" s="109">
        <v>4</v>
      </c>
      <c r="I44" s="187">
        <v>5</v>
      </c>
      <c r="J44" s="187"/>
      <c r="K44" s="188">
        <v>6</v>
      </c>
      <c r="L44" s="196"/>
    </row>
    <row r="45" spans="2:14" x14ac:dyDescent="0.2">
      <c r="B45" s="81"/>
      <c r="C45" s="183" t="s">
        <v>10</v>
      </c>
      <c r="D45" s="183"/>
      <c r="E45" s="108">
        <v>2</v>
      </c>
      <c r="F45" s="109">
        <v>3</v>
      </c>
      <c r="G45" s="109">
        <v>4</v>
      </c>
      <c r="H45" s="110">
        <v>5</v>
      </c>
      <c r="I45" s="188">
        <v>6</v>
      </c>
      <c r="J45" s="188"/>
      <c r="K45" s="197">
        <v>7</v>
      </c>
      <c r="L45" s="198"/>
    </row>
    <row r="46" spans="2:14" x14ac:dyDescent="0.2">
      <c r="B46" s="81"/>
      <c r="C46" s="183" t="s">
        <v>11</v>
      </c>
      <c r="D46" s="183"/>
      <c r="E46" s="108">
        <v>3</v>
      </c>
      <c r="F46" s="109">
        <v>4</v>
      </c>
      <c r="G46" s="110">
        <v>5</v>
      </c>
      <c r="H46" s="111">
        <v>6</v>
      </c>
      <c r="I46" s="188">
        <v>7</v>
      </c>
      <c r="J46" s="188"/>
      <c r="K46" s="194">
        <v>8</v>
      </c>
      <c r="L46" s="199"/>
    </row>
    <row r="47" spans="2:14" x14ac:dyDescent="0.2">
      <c r="B47" s="81"/>
      <c r="C47" s="183" t="s">
        <v>12</v>
      </c>
      <c r="D47" s="183"/>
      <c r="E47" s="108">
        <v>4</v>
      </c>
      <c r="F47" s="110">
        <v>5</v>
      </c>
      <c r="G47" s="111">
        <v>6</v>
      </c>
      <c r="H47" s="111">
        <v>7</v>
      </c>
      <c r="I47" s="194">
        <v>8</v>
      </c>
      <c r="J47" s="194"/>
      <c r="K47" s="194">
        <v>9</v>
      </c>
      <c r="L47" s="199"/>
    </row>
    <row r="48" spans="2:14" x14ac:dyDescent="0.2">
      <c r="B48" s="81"/>
      <c r="C48" s="183" t="s">
        <v>13</v>
      </c>
      <c r="D48" s="183"/>
      <c r="E48" s="108">
        <v>5</v>
      </c>
      <c r="F48" s="111">
        <v>6</v>
      </c>
      <c r="G48" s="111">
        <v>7</v>
      </c>
      <c r="H48" s="112">
        <v>8</v>
      </c>
      <c r="I48" s="194">
        <v>9</v>
      </c>
      <c r="J48" s="194"/>
      <c r="K48" s="194">
        <v>10</v>
      </c>
      <c r="L48" s="199"/>
    </row>
    <row r="49" spans="2:12" x14ac:dyDescent="0.2">
      <c r="B49" s="81"/>
      <c r="C49" s="82"/>
      <c r="D49" s="82"/>
      <c r="E49" s="82"/>
      <c r="F49" s="82"/>
      <c r="G49" s="82"/>
      <c r="H49" s="82"/>
      <c r="I49" s="82"/>
      <c r="J49" s="82"/>
      <c r="K49" s="82"/>
      <c r="L49" s="83"/>
    </row>
    <row r="50" spans="2:12" x14ac:dyDescent="0.2">
      <c r="B50" s="81"/>
      <c r="C50" s="82"/>
      <c r="D50" s="82"/>
      <c r="E50" s="82"/>
      <c r="F50" s="82"/>
      <c r="G50" s="186" t="s">
        <v>16</v>
      </c>
      <c r="H50" s="186"/>
      <c r="I50" s="82"/>
      <c r="J50" s="82"/>
      <c r="K50" s="82"/>
      <c r="L50" s="83"/>
    </row>
    <row r="51" spans="2:12" x14ac:dyDescent="0.2">
      <c r="B51" s="81"/>
      <c r="C51" s="82"/>
      <c r="D51" s="82"/>
      <c r="E51" s="82"/>
      <c r="F51" s="82"/>
      <c r="G51" s="105" t="s">
        <v>22</v>
      </c>
      <c r="H51" s="113" t="s">
        <v>23</v>
      </c>
      <c r="I51" s="82"/>
      <c r="J51" s="82"/>
      <c r="K51" s="82"/>
      <c r="L51" s="83"/>
    </row>
    <row r="52" spans="2:12" x14ac:dyDescent="0.2">
      <c r="B52" s="81"/>
      <c r="C52" s="82"/>
      <c r="D52" s="82"/>
      <c r="E52" s="82"/>
      <c r="F52" s="82"/>
      <c r="G52" s="112" t="s">
        <v>24</v>
      </c>
      <c r="H52" s="114" t="s">
        <v>25</v>
      </c>
      <c r="I52" s="82"/>
      <c r="J52" s="82"/>
      <c r="K52" s="82"/>
      <c r="L52" s="83"/>
    </row>
    <row r="53" spans="2:12" x14ac:dyDescent="0.2">
      <c r="B53" s="81"/>
      <c r="C53" s="82"/>
      <c r="D53" s="82"/>
      <c r="E53" s="82"/>
      <c r="F53" s="82"/>
      <c r="G53" s="111" t="s">
        <v>26</v>
      </c>
      <c r="H53" s="114" t="s">
        <v>27</v>
      </c>
      <c r="I53" s="82"/>
      <c r="J53" s="82"/>
      <c r="K53" s="82"/>
      <c r="L53" s="83"/>
    </row>
    <row r="54" spans="2:12" x14ac:dyDescent="0.2">
      <c r="B54" s="81"/>
      <c r="C54" s="82"/>
      <c r="D54" s="82"/>
      <c r="E54" s="82"/>
      <c r="F54" s="82"/>
      <c r="G54" s="110">
        <v>5</v>
      </c>
      <c r="H54" s="114" t="s">
        <v>28</v>
      </c>
      <c r="I54" s="82"/>
      <c r="J54" s="82"/>
      <c r="K54" s="82"/>
      <c r="L54" s="83"/>
    </row>
    <row r="55" spans="2:12" x14ac:dyDescent="0.2">
      <c r="B55" s="81"/>
      <c r="C55" s="82"/>
      <c r="D55" s="82"/>
      <c r="E55" s="82"/>
      <c r="F55" s="82"/>
      <c r="G55" s="109" t="s">
        <v>29</v>
      </c>
      <c r="H55" s="114" t="s">
        <v>30</v>
      </c>
      <c r="I55" s="82"/>
      <c r="J55" s="82"/>
      <c r="K55" s="82"/>
      <c r="L55" s="83"/>
    </row>
    <row r="56" spans="2:12" ht="13.5" thickBot="1" x14ac:dyDescent="0.25">
      <c r="B56" s="84"/>
      <c r="C56" s="85"/>
      <c r="D56" s="85"/>
      <c r="E56" s="85"/>
      <c r="F56" s="85"/>
      <c r="G56" s="85"/>
      <c r="H56" s="85"/>
      <c r="I56" s="85"/>
      <c r="J56" s="85"/>
      <c r="K56" s="85"/>
      <c r="L56" s="86"/>
    </row>
    <row r="60" spans="2:12" x14ac:dyDescent="0.2">
      <c r="B60" s="7" t="s">
        <v>124</v>
      </c>
    </row>
    <row r="61" spans="2:12" x14ac:dyDescent="0.2">
      <c r="B61" s="7" t="s">
        <v>125</v>
      </c>
    </row>
  </sheetData>
  <mergeCells count="61">
    <mergeCell ref="C16:G16"/>
    <mergeCell ref="C18:G18"/>
    <mergeCell ref="C19:G19"/>
    <mergeCell ref="C20:G20"/>
    <mergeCell ref="C21:G21"/>
    <mergeCell ref="H15:L15"/>
    <mergeCell ref="B15:G15"/>
    <mergeCell ref="B6:L6"/>
    <mergeCell ref="B2:B4"/>
    <mergeCell ref="B12:L12"/>
    <mergeCell ref="B7:L7"/>
    <mergeCell ref="C2:J4"/>
    <mergeCell ref="K2:L4"/>
    <mergeCell ref="B32:B37"/>
    <mergeCell ref="C32:D32"/>
    <mergeCell ref="C33:D33"/>
    <mergeCell ref="C17:G17"/>
    <mergeCell ref="C34:D34"/>
    <mergeCell ref="C35:D35"/>
    <mergeCell ref="C36:D36"/>
    <mergeCell ref="G32:G37"/>
    <mergeCell ref="C27:G27"/>
    <mergeCell ref="C28:G28"/>
    <mergeCell ref="C29:G29"/>
    <mergeCell ref="C22:G22"/>
    <mergeCell ref="C23:G23"/>
    <mergeCell ref="C24:G24"/>
    <mergeCell ref="C25:G25"/>
    <mergeCell ref="C26:G26"/>
    <mergeCell ref="G50:H50"/>
    <mergeCell ref="C45:D45"/>
    <mergeCell ref="K40:L40"/>
    <mergeCell ref="C48:D48"/>
    <mergeCell ref="C47:D47"/>
    <mergeCell ref="I48:J48"/>
    <mergeCell ref="I42:J42"/>
    <mergeCell ref="I40:J40"/>
    <mergeCell ref="I41:J41"/>
    <mergeCell ref="K44:L44"/>
    <mergeCell ref="K45:L45"/>
    <mergeCell ref="K46:L46"/>
    <mergeCell ref="K47:L47"/>
    <mergeCell ref="K48:L48"/>
    <mergeCell ref="I47:J47"/>
    <mergeCell ref="I46:J46"/>
    <mergeCell ref="C46:D46"/>
    <mergeCell ref="C42:D43"/>
    <mergeCell ref="I43:J43"/>
    <mergeCell ref="H31:I31"/>
    <mergeCell ref="C41:E41"/>
    <mergeCell ref="C44:D44"/>
    <mergeCell ref="I44:J44"/>
    <mergeCell ref="C37:D37"/>
    <mergeCell ref="C40:E40"/>
    <mergeCell ref="I45:J45"/>
    <mergeCell ref="E42:E43"/>
    <mergeCell ref="C39:K39"/>
    <mergeCell ref="K42:L42"/>
    <mergeCell ref="K43:L43"/>
    <mergeCell ref="K41:L41"/>
    <mergeCell ref="C31:E31"/>
  </mergeCells>
  <phoneticPr fontId="1" type="noConversion"/>
  <conditionalFormatting sqref="J17:K29">
    <cfRule type="expression" dxfId="18" priority="1" stopIfTrue="1">
      <formula>"""bajo"""</formula>
    </cfRule>
  </conditionalFormatting>
  <conditionalFormatting sqref="L17:L29">
    <cfRule type="cellIs" dxfId="17" priority="2" stopIfTrue="1" operator="equal">
      <formula>"EXTREMO"</formula>
    </cfRule>
    <cfRule type="cellIs" dxfId="16" priority="3" stopIfTrue="1" operator="equal">
      <formula>"ALTO"</formula>
    </cfRule>
    <cfRule type="cellIs" dxfId="15" priority="4" stopIfTrue="1" operator="equal">
      <formula>"MEDIO"</formula>
    </cfRule>
    <cfRule type="cellIs" dxfId="14" priority="5" stopIfTrue="1" operator="equal">
      <formula>"BAJO"</formula>
    </cfRule>
  </conditionalFormatting>
  <dataValidations count="17">
    <dataValidation type="list" allowBlank="1" showInputMessage="1" showErrorMessage="1" sqref="I17:I29">
      <formula1>$E$33:$E$37</formula1>
    </dataValidation>
    <dataValidation type="list" allowBlank="1" showInputMessage="1" showErrorMessage="1" sqref="J17:J29">
      <formula1>$I$33:$I$37</formula1>
    </dataValidation>
    <dataValidation type="list" allowBlank="1" showInputMessage="1" showErrorMessage="1" sqref="H15">
      <formula1>$B$60:$B$61</formula1>
    </dataValidation>
    <dataValidation type="list" allowBlank="1" showInputMessage="1" showErrorMessage="1" sqref="C17:G17">
      <formula1>INDIRECT($B$17)</formula1>
    </dataValidation>
    <dataValidation type="list" allowBlank="1" showInputMessage="1" showErrorMessage="1" sqref="B17:B29">
      <formula1>"PLANEACIÓN,SELECCIÓN,CONTRATACIÓN,EJECUCIÓN"</formula1>
    </dataValidation>
    <dataValidation type="list" allowBlank="1" showInputMessage="1" showErrorMessage="1" sqref="C18:G18">
      <formula1>INDIRECT($B$18)</formula1>
    </dataValidation>
    <dataValidation type="list" allowBlank="1" showInputMessage="1" showErrorMessage="1" sqref="C19:G19">
      <formula1>INDIRECT($B$19)</formula1>
    </dataValidation>
    <dataValidation type="list" allowBlank="1" showInputMessage="1" showErrorMessage="1" sqref="C20:G20">
      <formula1>INDIRECT($B$20)</formula1>
    </dataValidation>
    <dataValidation type="list" allowBlank="1" showInputMessage="1" showErrorMessage="1" sqref="C21:G21">
      <formula1>INDIRECT($B$21)</formula1>
    </dataValidation>
    <dataValidation type="list" allowBlank="1" showInputMessage="1" showErrorMessage="1" sqref="C22:G22">
      <formula1>INDIRECT($B$22)</formula1>
    </dataValidation>
    <dataValidation type="list" allowBlank="1" showInputMessage="1" showErrorMessage="1" sqref="C23:G23">
      <formula1>INDIRECT($B$23)</formula1>
    </dataValidation>
    <dataValidation type="list" allowBlank="1" showInputMessage="1" showErrorMessage="1" sqref="C24:G24">
      <formula1>INDIRECT($B$24)</formula1>
    </dataValidation>
    <dataValidation type="list" allowBlank="1" showInputMessage="1" showErrorMessage="1" sqref="C25:G25">
      <formula1>INDIRECT($B$25)</formula1>
    </dataValidation>
    <dataValidation type="list" allowBlank="1" showInputMessage="1" showErrorMessage="1" sqref="C26:G26">
      <formula1>INDIRECT($B$26)</formula1>
    </dataValidation>
    <dataValidation type="list" allowBlank="1" showInputMessage="1" showErrorMessage="1" sqref="C27:G27">
      <formula1>INDIRECT($B$27)</formula1>
    </dataValidation>
    <dataValidation type="list" allowBlank="1" showInputMessage="1" showErrorMessage="1" sqref="C28:G28">
      <formula1>INDIRECT($B$28)</formula1>
    </dataValidation>
    <dataValidation type="list" allowBlank="1" showInputMessage="1" showErrorMessage="1" sqref="C29:G29">
      <formula1>INDIRECT($B$29)</formula1>
    </dataValidation>
  </dataValidations>
  <printOptions horizontalCentered="1"/>
  <pageMargins left="0.7" right="0.7" top="0.75" bottom="0.75" header="0.3" footer="0.3"/>
  <pageSetup scale="32" orientation="portrait" verticalDpi="4294967295" r:id="rId1"/>
  <headerFooter alignWithMargins="0">
    <oddFooter xml:space="preserve">&amp;C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48"/>
  <sheetViews>
    <sheetView showGridLines="0" zoomScale="60" zoomScaleNormal="60" zoomScalePageLayoutView="70" workbookViewId="0">
      <selection activeCell="B6" sqref="B6:R6"/>
    </sheetView>
  </sheetViews>
  <sheetFormatPr defaultColWidth="11.42578125" defaultRowHeight="12.75" x14ac:dyDescent="0.2"/>
  <cols>
    <col min="1" max="1" width="2.85546875" customWidth="1"/>
    <col min="2" max="2" width="41.7109375" customWidth="1"/>
    <col min="3" max="3" width="15.85546875" customWidth="1"/>
    <col min="4" max="4" width="13.140625" customWidth="1"/>
    <col min="5" max="5" width="16.42578125" customWidth="1"/>
    <col min="6" max="6" width="14.85546875" customWidth="1"/>
    <col min="7" max="7" width="17.42578125" customWidth="1"/>
    <col min="8" max="8" width="14.42578125" customWidth="1"/>
    <col min="9" max="9" width="15.85546875" customWidth="1"/>
    <col min="10" max="10" width="9.42578125" customWidth="1"/>
    <col min="11" max="13" width="14" customWidth="1"/>
    <col min="14" max="14" width="15.85546875" customWidth="1"/>
    <col min="15" max="17" width="14" customWidth="1"/>
    <col min="18" max="18" width="20.85546875" style="4" customWidth="1"/>
  </cols>
  <sheetData>
    <row r="2" spans="2:26" x14ac:dyDescent="0.2">
      <c r="B2" s="137"/>
      <c r="C2" s="147" t="s">
        <v>136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9"/>
      <c r="Q2" s="218" t="s">
        <v>161</v>
      </c>
      <c r="R2" s="219"/>
    </row>
    <row r="3" spans="2:26" x14ac:dyDescent="0.2">
      <c r="B3" s="137"/>
      <c r="C3" s="150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2"/>
      <c r="Q3" s="220"/>
      <c r="R3" s="221"/>
    </row>
    <row r="4" spans="2:26" x14ac:dyDescent="0.2">
      <c r="B4" s="137"/>
      <c r="C4" s="153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5"/>
      <c r="Q4" s="222"/>
      <c r="R4" s="223"/>
    </row>
    <row r="5" spans="2:26" ht="13.5" thickBot="1" x14ac:dyDescent="0.25"/>
    <row r="6" spans="2:26" ht="76.5" customHeight="1" thickBot="1" x14ac:dyDescent="0.25">
      <c r="B6" s="308" t="str">
        <f>+EVALUACION!B6</f>
        <v>Objeto Contractual: “Realizar acciones estratégicas que incluyan el fortalecimiento de la agricultura urbana, la ejecución de procesos de restauración ecológica, el mantenimiento y embellecimiento de espacios verdes a través de prácticas de jardinería urbana y la participación activa de la ciudadana en el entorno de la localidad de Teusaquillo”</v>
      </c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10"/>
      <c r="S6" s="1"/>
      <c r="T6" s="1"/>
      <c r="U6" s="1"/>
      <c r="V6" s="1"/>
      <c r="W6" s="1"/>
      <c r="X6" s="1"/>
      <c r="Y6" s="1"/>
      <c r="Z6" s="1"/>
    </row>
    <row r="7" spans="2:26" x14ac:dyDescent="0.2">
      <c r="B7" s="259" t="s">
        <v>110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1"/>
    </row>
    <row r="8" spans="2:26" ht="15.75" x14ac:dyDescent="0.25">
      <c r="B8" s="267" t="s">
        <v>111</v>
      </c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</row>
    <row r="9" spans="2:26" ht="15.75" x14ac:dyDescent="0.2">
      <c r="B9" s="265" t="s">
        <v>147</v>
      </c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</row>
    <row r="10" spans="2:26" ht="15.75" x14ac:dyDescent="0.25">
      <c r="B10" s="267" t="s">
        <v>151</v>
      </c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8"/>
    </row>
    <row r="11" spans="2:26" ht="4.5" customHeight="1" x14ac:dyDescent="0.2">
      <c r="B11" s="81"/>
      <c r="R11" s="3"/>
    </row>
    <row r="12" spans="2:26" ht="3" customHeight="1" x14ac:dyDescent="0.2">
      <c r="B12" s="8"/>
      <c r="R12" s="3"/>
    </row>
    <row r="13" spans="2:26" ht="3" customHeight="1" x14ac:dyDescent="0.2">
      <c r="B13" s="8"/>
      <c r="R13" s="3"/>
    </row>
    <row r="14" spans="2:26" ht="1.5" customHeight="1" thickBot="1" x14ac:dyDescent="0.25">
      <c r="B14" s="2"/>
      <c r="R14" s="3"/>
    </row>
    <row r="15" spans="2:26" ht="51.75" thickBot="1" x14ac:dyDescent="0.25">
      <c r="B15" s="115" t="s">
        <v>90</v>
      </c>
      <c r="C15" s="264" t="s">
        <v>95</v>
      </c>
      <c r="D15" s="264"/>
      <c r="E15" s="264"/>
      <c r="F15" s="264"/>
      <c r="G15" s="224" t="s">
        <v>100</v>
      </c>
      <c r="H15" s="224"/>
      <c r="I15" s="88" t="s">
        <v>7</v>
      </c>
      <c r="J15" s="88" t="s">
        <v>3</v>
      </c>
      <c r="K15" s="88" t="s">
        <v>103</v>
      </c>
      <c r="L15" s="88" t="s">
        <v>98</v>
      </c>
      <c r="M15" s="88" t="s">
        <v>104</v>
      </c>
      <c r="N15" s="88" t="s">
        <v>105</v>
      </c>
      <c r="O15" s="129" t="s">
        <v>106</v>
      </c>
      <c r="P15" s="129" t="s">
        <v>107</v>
      </c>
      <c r="Q15" s="129" t="s">
        <v>134</v>
      </c>
      <c r="R15" s="11" t="s">
        <v>109</v>
      </c>
    </row>
    <row r="16" spans="2:26" s="27" customFormat="1" ht="39" customHeight="1" x14ac:dyDescent="0.2">
      <c r="B16" s="116" t="str">
        <f>+EVALUACION!B17</f>
        <v>PLANEACIÓN</v>
      </c>
      <c r="C16" s="263" t="str">
        <f>+EVALUACION!C17</f>
        <v>Inadecuado análisis  económico estimativo del valor del contrato</v>
      </c>
      <c r="D16" s="263"/>
      <c r="E16" s="263"/>
      <c r="F16" s="263"/>
      <c r="G16" s="262" t="s">
        <v>187</v>
      </c>
      <c r="H16" s="262"/>
      <c r="I16" s="117">
        <f>+EVALUACION!I17</f>
        <v>1</v>
      </c>
      <c r="J16" s="117">
        <f>+EVALUACION!J17</f>
        <v>3</v>
      </c>
      <c r="K16" s="117">
        <f>+I16+J16</f>
        <v>4</v>
      </c>
      <c r="L16" s="117" t="str">
        <f>IF(K16&lt;=4,"BAJO",IF(K16=5,"MEDIO",IF(K16=6,"ALTO",IF(K16=7,"ALTO","EXTREMO"))))</f>
        <v>BAJO</v>
      </c>
      <c r="M16" s="117" t="s">
        <v>188</v>
      </c>
      <c r="N16" s="119" t="s">
        <v>189</v>
      </c>
      <c r="O16" s="119" t="s">
        <v>193</v>
      </c>
      <c r="P16" s="119" t="s">
        <v>193</v>
      </c>
      <c r="Q16" s="119" t="s">
        <v>193</v>
      </c>
      <c r="R16" s="119" t="s">
        <v>192</v>
      </c>
    </row>
    <row r="17" spans="2:18" s="27" customFormat="1" ht="37.5" customHeight="1" x14ac:dyDescent="0.2">
      <c r="B17" s="118" t="str">
        <f>+EVALUACION!B18</f>
        <v>EJECUCIÓN</v>
      </c>
      <c r="C17" s="257" t="str">
        <f>+EVALUACION!C18</f>
        <v>Fluctuaciones del valor de la moneda</v>
      </c>
      <c r="D17" s="257"/>
      <c r="E17" s="257"/>
      <c r="F17" s="257"/>
      <c r="G17" s="183" t="s">
        <v>186</v>
      </c>
      <c r="H17" s="183"/>
      <c r="I17" s="122">
        <f>+EVALUACION!I18</f>
        <v>3</v>
      </c>
      <c r="J17" s="91">
        <f>+EVALUACION!J18</f>
        <v>4</v>
      </c>
      <c r="K17" s="91">
        <f>+I17+J17</f>
        <v>7</v>
      </c>
      <c r="L17" s="91" t="str">
        <f>IF(K17&lt;=4,"BAJO",IF(K17=5,"MEDIO",IF(K17=6,"ALTO",IF(K17=7,"ALTO","EXTREMO"))))</f>
        <v>ALTO</v>
      </c>
      <c r="M17" s="91" t="s">
        <v>188</v>
      </c>
      <c r="N17" s="119" t="s">
        <v>135</v>
      </c>
      <c r="O17" s="119" t="s">
        <v>190</v>
      </c>
      <c r="P17" s="119" t="s">
        <v>190</v>
      </c>
      <c r="Q17" s="119" t="s">
        <v>190</v>
      </c>
      <c r="R17" s="119" t="s">
        <v>192</v>
      </c>
    </row>
    <row r="18" spans="2:18" s="27" customFormat="1" ht="33.75" customHeight="1" x14ac:dyDescent="0.2">
      <c r="B18" s="118" t="str">
        <f>+EVALUACION!B19</f>
        <v>EJECUCIÓN</v>
      </c>
      <c r="C18" s="257" t="str">
        <f>+EVALUACION!C19</f>
        <v>Cambio de precios en factores de producción.</v>
      </c>
      <c r="D18" s="257"/>
      <c r="E18" s="257"/>
      <c r="F18" s="257"/>
      <c r="G18" s="183" t="s">
        <v>185</v>
      </c>
      <c r="H18" s="183"/>
      <c r="I18" s="91">
        <f>+EVALUACION!I19</f>
        <v>3</v>
      </c>
      <c r="J18" s="91">
        <f>+EVALUACION!J19</f>
        <v>4</v>
      </c>
      <c r="K18" s="91">
        <f t="shared" ref="K18:K28" si="0">+I18+J18</f>
        <v>7</v>
      </c>
      <c r="L18" s="91" t="str">
        <f t="shared" ref="L18:L28" si="1">IF(K18&lt;=4,"BAJO",IF(K18=5,"MEDIO",IF(K18=6,"ALTO",IF(K18=7,"ALTO","EXTREMO"))))</f>
        <v>ALTO</v>
      </c>
      <c r="M18" s="91" t="s">
        <v>91</v>
      </c>
      <c r="N18" s="119" t="s">
        <v>135</v>
      </c>
      <c r="O18" s="119" t="s">
        <v>190</v>
      </c>
      <c r="P18" s="119" t="s">
        <v>190</v>
      </c>
      <c r="Q18" s="119" t="s">
        <v>190</v>
      </c>
      <c r="R18" s="119" t="s">
        <v>192</v>
      </c>
    </row>
    <row r="19" spans="2:18" s="27" customFormat="1" ht="36" customHeight="1" x14ac:dyDescent="0.2">
      <c r="B19" s="118" t="str">
        <f>+EVALUACION!B20</f>
        <v>EJECUCIÓN</v>
      </c>
      <c r="C19" s="257" t="str">
        <f>+EVALUACION!C20</f>
        <v>Variación de los precios del mercado</v>
      </c>
      <c r="D19" s="257"/>
      <c r="E19" s="257"/>
      <c r="F19" s="257"/>
      <c r="G19" s="183" t="s">
        <v>184</v>
      </c>
      <c r="H19" s="183"/>
      <c r="I19" s="91">
        <f>+EVALUACION!I20</f>
        <v>3</v>
      </c>
      <c r="J19" s="91">
        <f>+EVALUACION!J20</f>
        <v>4</v>
      </c>
      <c r="K19" s="91">
        <f t="shared" si="0"/>
        <v>7</v>
      </c>
      <c r="L19" s="91" t="str">
        <f t="shared" si="1"/>
        <v>ALTO</v>
      </c>
      <c r="M19" s="91" t="s">
        <v>188</v>
      </c>
      <c r="N19" s="119" t="s">
        <v>135</v>
      </c>
      <c r="O19" s="119" t="s">
        <v>190</v>
      </c>
      <c r="P19" s="119" t="s">
        <v>190</v>
      </c>
      <c r="Q19" s="119" t="s">
        <v>190</v>
      </c>
      <c r="R19" s="119" t="s">
        <v>192</v>
      </c>
    </row>
    <row r="20" spans="2:18" s="27" customFormat="1" ht="30.75" customHeight="1" x14ac:dyDescent="0.2">
      <c r="B20" s="118" t="str">
        <f>+EVALUACION!B21</f>
        <v>EJECUCIÓN</v>
      </c>
      <c r="C20" s="257" t="str">
        <f>+EVALUACION!C21</f>
        <v>Cancelación de pedidos.</v>
      </c>
      <c r="D20" s="257"/>
      <c r="E20" s="257"/>
      <c r="F20" s="257"/>
      <c r="G20" s="183" t="s">
        <v>183</v>
      </c>
      <c r="H20" s="183"/>
      <c r="I20" s="91">
        <f>+EVALUACION!I21</f>
        <v>3</v>
      </c>
      <c r="J20" s="91">
        <f>+EVALUACION!J21</f>
        <v>4</v>
      </c>
      <c r="K20" s="91">
        <f t="shared" si="0"/>
        <v>7</v>
      </c>
      <c r="L20" s="91" t="str">
        <f t="shared" si="1"/>
        <v>ALTO</v>
      </c>
      <c r="M20" s="91" t="s">
        <v>91</v>
      </c>
      <c r="N20" s="119" t="s">
        <v>135</v>
      </c>
      <c r="O20" s="119" t="s">
        <v>190</v>
      </c>
      <c r="P20" s="119" t="s">
        <v>190</v>
      </c>
      <c r="Q20" s="119" t="s">
        <v>190</v>
      </c>
      <c r="R20" s="119" t="s">
        <v>192</v>
      </c>
    </row>
    <row r="21" spans="2:18" s="27" customFormat="1" ht="35.25" customHeight="1" x14ac:dyDescent="0.2">
      <c r="B21" s="118" t="str">
        <f>+EVALUACION!B22</f>
        <v>EJECUCIÓN</v>
      </c>
      <c r="C21" s="257" t="str">
        <f>+EVALUACION!C22</f>
        <v>Variación en la disponibilidad o en el costo de los insumos necesarios para prestar los servicios.</v>
      </c>
      <c r="D21" s="257"/>
      <c r="E21" s="257"/>
      <c r="F21" s="257"/>
      <c r="G21" s="183" t="s">
        <v>182</v>
      </c>
      <c r="H21" s="183"/>
      <c r="I21" s="91">
        <f>+EVALUACION!I22</f>
        <v>2</v>
      </c>
      <c r="J21" s="91">
        <f>+EVALUACION!J22</f>
        <v>4</v>
      </c>
      <c r="K21" s="91">
        <f t="shared" si="0"/>
        <v>6</v>
      </c>
      <c r="L21" s="91" t="str">
        <f t="shared" si="1"/>
        <v>ALTO</v>
      </c>
      <c r="M21" s="91" t="s">
        <v>188</v>
      </c>
      <c r="N21" s="119" t="s">
        <v>135</v>
      </c>
      <c r="O21" s="119" t="s">
        <v>190</v>
      </c>
      <c r="P21" s="119" t="s">
        <v>190</v>
      </c>
      <c r="Q21" s="119" t="s">
        <v>190</v>
      </c>
      <c r="R21" s="119" t="s">
        <v>192</v>
      </c>
    </row>
    <row r="22" spans="2:18" s="27" customFormat="1" ht="45" customHeight="1" x14ac:dyDescent="0.2">
      <c r="B22" s="118" t="str">
        <f>+EVALUACION!B23</f>
        <v>EJECUCIÓN</v>
      </c>
      <c r="C22" s="257" t="str">
        <f>+EVALUACION!C23</f>
        <v>Incumplimiento de compromisos adquiridos por el contratista seleccionado con sus subcontratistas, suministradores de bienes y servicios.</v>
      </c>
      <c r="D22" s="257"/>
      <c r="E22" s="257"/>
      <c r="F22" s="257"/>
      <c r="G22" s="183" t="s">
        <v>181</v>
      </c>
      <c r="H22" s="183"/>
      <c r="I22" s="91">
        <f>+EVALUACION!I23</f>
        <v>2</v>
      </c>
      <c r="J22" s="91">
        <f>+EVALUACION!J23</f>
        <v>4</v>
      </c>
      <c r="K22" s="91">
        <f t="shared" si="0"/>
        <v>6</v>
      </c>
      <c r="L22" s="91" t="str">
        <f t="shared" si="1"/>
        <v>ALTO</v>
      </c>
      <c r="M22" s="91" t="s">
        <v>91</v>
      </c>
      <c r="N22" s="119" t="s">
        <v>135</v>
      </c>
      <c r="O22" s="119" t="s">
        <v>190</v>
      </c>
      <c r="P22" s="119" t="s">
        <v>190</v>
      </c>
      <c r="Q22" s="119" t="s">
        <v>190</v>
      </c>
      <c r="R22" s="119" t="s">
        <v>192</v>
      </c>
    </row>
    <row r="23" spans="2:18" s="27" customFormat="1" ht="39.75" customHeight="1" x14ac:dyDescent="0.2">
      <c r="B23" s="118" t="str">
        <f>+EVALUACION!B24</f>
        <v>EJECUCIÓN</v>
      </c>
      <c r="C23" s="257" t="str">
        <f>+EVALUACION!C24</f>
        <v>Imposición de nuevos trámites o permisos</v>
      </c>
      <c r="D23" s="257"/>
      <c r="E23" s="257"/>
      <c r="F23" s="257"/>
      <c r="G23" s="183" t="s">
        <v>180</v>
      </c>
      <c r="H23" s="183"/>
      <c r="I23" s="91">
        <f>+EVALUACION!I24</f>
        <v>3</v>
      </c>
      <c r="J23" s="91">
        <f>+EVALUACION!J24</f>
        <v>2</v>
      </c>
      <c r="K23" s="91">
        <f t="shared" si="0"/>
        <v>5</v>
      </c>
      <c r="L23" s="91" t="str">
        <f t="shared" si="1"/>
        <v>MEDIO</v>
      </c>
      <c r="M23" s="91" t="s">
        <v>91</v>
      </c>
      <c r="N23" s="119" t="s">
        <v>191</v>
      </c>
      <c r="O23" s="119" t="s">
        <v>190</v>
      </c>
      <c r="P23" s="119" t="s">
        <v>190</v>
      </c>
      <c r="Q23" s="119" t="s">
        <v>190</v>
      </c>
      <c r="R23" s="119" t="s">
        <v>192</v>
      </c>
    </row>
    <row r="24" spans="2:18" s="27" customFormat="1" ht="45.75" customHeight="1" x14ac:dyDescent="0.2">
      <c r="B24" s="118" t="str">
        <f>+EVALUACION!B25</f>
        <v>EJECUCIÓN</v>
      </c>
      <c r="C24" s="257" t="str">
        <f>+EVALUACION!C25</f>
        <v>Cambios en el marco regulatorio o normatividad aplicable al proyecto.</v>
      </c>
      <c r="D24" s="257"/>
      <c r="E24" s="257"/>
      <c r="F24" s="257"/>
      <c r="G24" s="183" t="s">
        <v>179</v>
      </c>
      <c r="H24" s="183"/>
      <c r="I24" s="91">
        <f>+EVALUACION!I25</f>
        <v>3</v>
      </c>
      <c r="J24" s="91">
        <f>+EVALUACION!J25</f>
        <v>2</v>
      </c>
      <c r="K24" s="91">
        <f t="shared" si="0"/>
        <v>5</v>
      </c>
      <c r="L24" s="91" t="str">
        <f t="shared" si="1"/>
        <v>MEDIO</v>
      </c>
      <c r="M24" s="91" t="s">
        <v>91</v>
      </c>
      <c r="N24" s="119" t="s">
        <v>191</v>
      </c>
      <c r="O24" s="119" t="s">
        <v>190</v>
      </c>
      <c r="P24" s="119" t="s">
        <v>190</v>
      </c>
      <c r="Q24" s="119" t="s">
        <v>190</v>
      </c>
      <c r="R24" s="119" t="s">
        <v>192</v>
      </c>
    </row>
    <row r="25" spans="2:18" s="27" customFormat="1" ht="39" customHeight="1" x14ac:dyDescent="0.2">
      <c r="B25" s="118" t="str">
        <f>+EVALUACION!B26</f>
        <v>EJECUCIÓN</v>
      </c>
      <c r="C25" s="257" t="str">
        <f>+EVALUACION!C26</f>
        <v>Demora en el inicio previsto para la ejecución de la obra</v>
      </c>
      <c r="D25" s="257"/>
      <c r="E25" s="257"/>
      <c r="F25" s="257"/>
      <c r="G25" s="183" t="s">
        <v>178</v>
      </c>
      <c r="H25" s="183"/>
      <c r="I25" s="91">
        <f>+EVALUACION!I26</f>
        <v>3</v>
      </c>
      <c r="J25" s="91">
        <f>+EVALUACION!J26</f>
        <v>3</v>
      </c>
      <c r="K25" s="91">
        <f t="shared" si="0"/>
        <v>6</v>
      </c>
      <c r="L25" s="91" t="str">
        <f t="shared" si="1"/>
        <v>ALTO</v>
      </c>
      <c r="M25" s="91" t="s">
        <v>188</v>
      </c>
      <c r="N25" s="119" t="s">
        <v>191</v>
      </c>
      <c r="O25" s="119" t="s">
        <v>190</v>
      </c>
      <c r="P25" s="119" t="s">
        <v>190</v>
      </c>
      <c r="Q25" s="119" t="s">
        <v>190</v>
      </c>
      <c r="R25" s="119" t="s">
        <v>192</v>
      </c>
    </row>
    <row r="26" spans="2:18" s="27" customFormat="1" ht="37.5" customHeight="1" x14ac:dyDescent="0.2">
      <c r="B26" s="118" t="str">
        <f>+EVALUACION!B27</f>
        <v>EJECUCIÓN</v>
      </c>
      <c r="C26" s="257" t="str">
        <f>+EVALUACION!C27</f>
        <v>Riesgo   geológico</v>
      </c>
      <c r="D26" s="257"/>
      <c r="E26" s="257"/>
      <c r="F26" s="257"/>
      <c r="G26" s="183" t="s">
        <v>177</v>
      </c>
      <c r="H26" s="183"/>
      <c r="I26" s="91">
        <f>+EVALUACION!I27</f>
        <v>3</v>
      </c>
      <c r="J26" s="91">
        <f>+EVALUACION!J27</f>
        <v>3</v>
      </c>
      <c r="K26" s="91">
        <f t="shared" si="0"/>
        <v>6</v>
      </c>
      <c r="L26" s="91" t="str">
        <f t="shared" si="1"/>
        <v>ALTO</v>
      </c>
      <c r="M26" s="91" t="s">
        <v>188</v>
      </c>
      <c r="N26" s="119" t="s">
        <v>135</v>
      </c>
      <c r="O26" s="119" t="s">
        <v>190</v>
      </c>
      <c r="P26" s="119" t="s">
        <v>190</v>
      </c>
      <c r="Q26" s="119" t="s">
        <v>190</v>
      </c>
      <c r="R26" s="119" t="s">
        <v>192</v>
      </c>
    </row>
    <row r="27" spans="2:18" s="27" customFormat="1" ht="36" customHeight="1" x14ac:dyDescent="0.2">
      <c r="B27" s="118" t="str">
        <f>+EVALUACION!B28</f>
        <v>EJECUCIÓN</v>
      </c>
      <c r="C27" s="257" t="str">
        <f>+EVALUACION!C28</f>
        <v>Eventos naturales tales como lluvias, inundaciones y sequias entre otros</v>
      </c>
      <c r="D27" s="257"/>
      <c r="E27" s="257"/>
      <c r="F27" s="257"/>
      <c r="G27" s="183" t="s">
        <v>176</v>
      </c>
      <c r="H27" s="183"/>
      <c r="I27" s="91">
        <f>+EVALUACION!I28</f>
        <v>3</v>
      </c>
      <c r="J27" s="91">
        <f>+EVALUACION!J28</f>
        <v>3</v>
      </c>
      <c r="K27" s="91">
        <f t="shared" si="0"/>
        <v>6</v>
      </c>
      <c r="L27" s="91" t="str">
        <f t="shared" si="1"/>
        <v>ALTO</v>
      </c>
      <c r="M27" s="91" t="s">
        <v>188</v>
      </c>
      <c r="N27" s="119" t="s">
        <v>135</v>
      </c>
      <c r="O27" s="119" t="s">
        <v>190</v>
      </c>
      <c r="P27" s="119" t="s">
        <v>190</v>
      </c>
      <c r="Q27" s="119" t="s">
        <v>190</v>
      </c>
      <c r="R27" s="119" t="s">
        <v>192</v>
      </c>
    </row>
    <row r="28" spans="2:18" s="27" customFormat="1" ht="56.25" customHeight="1" x14ac:dyDescent="0.2">
      <c r="B28" s="118" t="str">
        <f>+EVALUACION!B29</f>
        <v>EJECUCIÓN</v>
      </c>
      <c r="C28" s="257" t="str">
        <f>+EVALUACION!C29</f>
        <v>Incumplimiento derivado del trámite de los permisos con autoridades ambientales, la obtención de los mismos, paz y salvos</v>
      </c>
      <c r="D28" s="257"/>
      <c r="E28" s="257"/>
      <c r="F28" s="257"/>
      <c r="G28" s="183" t="s">
        <v>175</v>
      </c>
      <c r="H28" s="183"/>
      <c r="I28" s="91">
        <f>+EVALUACION!I29</f>
        <v>3</v>
      </c>
      <c r="J28" s="91">
        <f>+EVALUACION!J29</f>
        <v>4</v>
      </c>
      <c r="K28" s="91">
        <f t="shared" si="0"/>
        <v>7</v>
      </c>
      <c r="L28" s="91" t="str">
        <f t="shared" si="1"/>
        <v>ALTO</v>
      </c>
      <c r="M28" s="91" t="s">
        <v>188</v>
      </c>
      <c r="N28" s="119" t="s">
        <v>189</v>
      </c>
      <c r="O28" s="119" t="s">
        <v>190</v>
      </c>
      <c r="P28" s="119" t="s">
        <v>190</v>
      </c>
      <c r="Q28" s="119" t="s">
        <v>190</v>
      </c>
      <c r="R28" s="119" t="s">
        <v>192</v>
      </c>
    </row>
    <row r="29" spans="2:18" x14ac:dyDescent="0.2">
      <c r="B29" s="81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3"/>
    </row>
    <row r="30" spans="2:18" x14ac:dyDescent="0.2">
      <c r="B30" s="81"/>
      <c r="C30" s="258" t="s">
        <v>16</v>
      </c>
      <c r="D30" s="258"/>
      <c r="E30" s="258"/>
      <c r="F30" s="258"/>
      <c r="G30" s="82"/>
      <c r="H30" s="186" t="s">
        <v>21</v>
      </c>
      <c r="I30" s="186"/>
      <c r="J30" s="186"/>
      <c r="K30" s="186"/>
      <c r="L30" s="120"/>
      <c r="M30" s="120"/>
      <c r="N30" s="120"/>
      <c r="O30" s="120"/>
      <c r="P30" s="120"/>
      <c r="Q30" s="120"/>
      <c r="R30" s="3"/>
    </row>
    <row r="31" spans="2:18" x14ac:dyDescent="0.2">
      <c r="B31" s="200" t="s">
        <v>2</v>
      </c>
      <c r="C31" s="240" t="s">
        <v>15</v>
      </c>
      <c r="D31" s="241"/>
      <c r="E31" s="242"/>
      <c r="F31" s="99" t="s">
        <v>14</v>
      </c>
      <c r="G31" s="82"/>
      <c r="H31" s="240" t="s">
        <v>20</v>
      </c>
      <c r="I31" s="242"/>
      <c r="J31" s="240" t="s">
        <v>14</v>
      </c>
      <c r="K31" s="242"/>
      <c r="L31" s="104"/>
      <c r="M31" s="104"/>
      <c r="N31" s="186" t="s">
        <v>16</v>
      </c>
      <c r="O31" s="186"/>
      <c r="P31" s="186"/>
      <c r="Q31" s="104"/>
      <c r="R31" s="3"/>
    </row>
    <row r="32" spans="2:18" x14ac:dyDescent="0.2">
      <c r="B32" s="200"/>
      <c r="C32" s="243" t="s">
        <v>9</v>
      </c>
      <c r="D32" s="244"/>
      <c r="E32" s="245"/>
      <c r="F32" s="101">
        <v>1</v>
      </c>
      <c r="G32" s="82"/>
      <c r="H32" s="243" t="s">
        <v>17</v>
      </c>
      <c r="I32" s="245"/>
      <c r="J32" s="243">
        <v>1</v>
      </c>
      <c r="K32" s="245"/>
      <c r="L32" s="104"/>
      <c r="M32" s="104"/>
      <c r="N32" s="230" t="s">
        <v>22</v>
      </c>
      <c r="O32" s="232"/>
      <c r="P32" s="113" t="s">
        <v>23</v>
      </c>
      <c r="Q32" s="104"/>
      <c r="R32" s="3"/>
    </row>
    <row r="33" spans="2:23" x14ac:dyDescent="0.2">
      <c r="B33" s="200"/>
      <c r="C33" s="243" t="s">
        <v>10</v>
      </c>
      <c r="D33" s="244"/>
      <c r="E33" s="245"/>
      <c r="F33" s="101">
        <v>2</v>
      </c>
      <c r="G33" s="82"/>
      <c r="H33" s="243" t="s">
        <v>18</v>
      </c>
      <c r="I33" s="245"/>
      <c r="J33" s="243">
        <v>2</v>
      </c>
      <c r="K33" s="245"/>
      <c r="L33" s="104"/>
      <c r="M33" s="104"/>
      <c r="N33" s="237" t="s">
        <v>24</v>
      </c>
      <c r="O33" s="238"/>
      <c r="P33" s="114" t="s">
        <v>25</v>
      </c>
      <c r="Q33" s="104"/>
      <c r="R33" s="3"/>
      <c r="T33" s="5"/>
      <c r="U33" s="5"/>
      <c r="V33" s="5"/>
      <c r="W33" s="5"/>
    </row>
    <row r="34" spans="2:23" x14ac:dyDescent="0.2">
      <c r="B34" s="200"/>
      <c r="C34" s="243" t="s">
        <v>11</v>
      </c>
      <c r="D34" s="244"/>
      <c r="E34" s="245"/>
      <c r="F34" s="101">
        <v>3</v>
      </c>
      <c r="G34" s="82"/>
      <c r="H34" s="243" t="s">
        <v>1</v>
      </c>
      <c r="I34" s="245"/>
      <c r="J34" s="243">
        <v>3</v>
      </c>
      <c r="K34" s="245"/>
      <c r="L34" s="104"/>
      <c r="M34" s="104"/>
      <c r="N34" s="197" t="s">
        <v>26</v>
      </c>
      <c r="O34" s="225"/>
      <c r="P34" s="114" t="s">
        <v>27</v>
      </c>
      <c r="Q34" s="104"/>
      <c r="R34" s="3"/>
    </row>
    <row r="35" spans="2:23" x14ac:dyDescent="0.2">
      <c r="B35" s="200"/>
      <c r="C35" s="243" t="s">
        <v>12</v>
      </c>
      <c r="D35" s="244"/>
      <c r="E35" s="245"/>
      <c r="F35" s="101">
        <v>4</v>
      </c>
      <c r="G35" s="82"/>
      <c r="H35" s="243" t="s">
        <v>19</v>
      </c>
      <c r="I35" s="245"/>
      <c r="J35" s="243">
        <v>4</v>
      </c>
      <c r="K35" s="245"/>
      <c r="L35" s="104"/>
      <c r="M35" s="104"/>
      <c r="N35" s="228">
        <v>5</v>
      </c>
      <c r="O35" s="229"/>
      <c r="P35" s="114" t="s">
        <v>28</v>
      </c>
      <c r="Q35" s="104"/>
      <c r="R35" s="3"/>
    </row>
    <row r="36" spans="2:23" ht="13.5" thickBot="1" x14ac:dyDescent="0.25">
      <c r="B36" s="200"/>
      <c r="C36" s="243" t="s">
        <v>13</v>
      </c>
      <c r="D36" s="244"/>
      <c r="E36" s="245"/>
      <c r="F36" s="101">
        <v>5</v>
      </c>
      <c r="G36" s="82"/>
      <c r="H36" s="243" t="s">
        <v>0</v>
      </c>
      <c r="I36" s="245"/>
      <c r="J36" s="243">
        <v>5</v>
      </c>
      <c r="K36" s="245"/>
      <c r="L36" s="104"/>
      <c r="M36" s="104"/>
      <c r="N36" s="255" t="s">
        <v>29</v>
      </c>
      <c r="O36" s="256"/>
      <c r="P36" s="121" t="s">
        <v>30</v>
      </c>
      <c r="Q36" s="104"/>
      <c r="R36" s="3"/>
    </row>
    <row r="37" spans="2:23" x14ac:dyDescent="0.2">
      <c r="B37" s="81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3"/>
    </row>
    <row r="38" spans="2:23" x14ac:dyDescent="0.2">
      <c r="B38" s="81"/>
      <c r="C38" s="186" t="s">
        <v>22</v>
      </c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3"/>
    </row>
    <row r="39" spans="2:23" x14ac:dyDescent="0.2">
      <c r="B39" s="81"/>
      <c r="C39" s="243" t="s">
        <v>112</v>
      </c>
      <c r="D39" s="244"/>
      <c r="E39" s="244"/>
      <c r="F39" s="245"/>
      <c r="G39" s="243" t="s">
        <v>114</v>
      </c>
      <c r="H39" s="245"/>
      <c r="I39" s="243" t="s">
        <v>121</v>
      </c>
      <c r="J39" s="244"/>
      <c r="K39" s="245"/>
      <c r="L39" s="243" t="s">
        <v>119</v>
      </c>
      <c r="M39" s="245"/>
      <c r="N39" s="243" t="s">
        <v>117</v>
      </c>
      <c r="O39" s="245"/>
      <c r="P39" s="243" t="s">
        <v>115</v>
      </c>
      <c r="Q39" s="245"/>
      <c r="R39" s="3"/>
    </row>
    <row r="40" spans="2:23" x14ac:dyDescent="0.2">
      <c r="B40" s="81"/>
      <c r="C40" s="243" t="s">
        <v>113</v>
      </c>
      <c r="D40" s="244"/>
      <c r="E40" s="244"/>
      <c r="F40" s="245"/>
      <c r="G40" s="243" t="s">
        <v>123</v>
      </c>
      <c r="H40" s="245"/>
      <c r="I40" s="243" t="s">
        <v>122</v>
      </c>
      <c r="J40" s="244"/>
      <c r="K40" s="245"/>
      <c r="L40" s="243" t="s">
        <v>120</v>
      </c>
      <c r="M40" s="245"/>
      <c r="N40" s="243" t="s">
        <v>118</v>
      </c>
      <c r="O40" s="245"/>
      <c r="P40" s="243" t="s">
        <v>116</v>
      </c>
      <c r="Q40" s="245"/>
      <c r="R40" s="3"/>
    </row>
    <row r="41" spans="2:23" x14ac:dyDescent="0.2">
      <c r="B41" s="81"/>
      <c r="C41" s="247" t="s">
        <v>15</v>
      </c>
      <c r="D41" s="248"/>
      <c r="E41" s="249"/>
      <c r="F41" s="253" t="s">
        <v>14</v>
      </c>
      <c r="G41" s="230" t="s">
        <v>17</v>
      </c>
      <c r="H41" s="232"/>
      <c r="I41" s="230" t="s">
        <v>18</v>
      </c>
      <c r="J41" s="231"/>
      <c r="K41" s="232"/>
      <c r="L41" s="230" t="s">
        <v>1</v>
      </c>
      <c r="M41" s="232"/>
      <c r="N41" s="230" t="s">
        <v>19</v>
      </c>
      <c r="O41" s="232"/>
      <c r="P41" s="240" t="s">
        <v>0</v>
      </c>
      <c r="Q41" s="242"/>
      <c r="R41" s="3"/>
    </row>
    <row r="42" spans="2:23" x14ac:dyDescent="0.2">
      <c r="B42" s="81"/>
      <c r="C42" s="250"/>
      <c r="D42" s="251"/>
      <c r="E42" s="252"/>
      <c r="F42" s="254"/>
      <c r="G42" s="233">
        <v>1</v>
      </c>
      <c r="H42" s="234"/>
      <c r="I42" s="233">
        <v>2</v>
      </c>
      <c r="J42" s="235"/>
      <c r="K42" s="234"/>
      <c r="L42" s="233">
        <v>3</v>
      </c>
      <c r="M42" s="234"/>
      <c r="N42" s="233">
        <v>4</v>
      </c>
      <c r="O42" s="234"/>
      <c r="P42" s="233">
        <v>5</v>
      </c>
      <c r="Q42" s="234"/>
      <c r="R42" s="3"/>
    </row>
    <row r="43" spans="2:23" x14ac:dyDescent="0.2">
      <c r="B43" s="81"/>
      <c r="C43" s="243" t="s">
        <v>9</v>
      </c>
      <c r="D43" s="244"/>
      <c r="E43" s="245"/>
      <c r="F43" s="108">
        <v>1</v>
      </c>
      <c r="G43" s="226">
        <v>2</v>
      </c>
      <c r="H43" s="227"/>
      <c r="I43" s="226">
        <v>3</v>
      </c>
      <c r="J43" s="236"/>
      <c r="K43" s="227"/>
      <c r="L43" s="226">
        <v>4</v>
      </c>
      <c r="M43" s="227"/>
      <c r="N43" s="228">
        <v>5</v>
      </c>
      <c r="O43" s="229"/>
      <c r="P43" s="197">
        <v>6</v>
      </c>
      <c r="Q43" s="225"/>
      <c r="R43" s="3"/>
    </row>
    <row r="44" spans="2:23" x14ac:dyDescent="0.2">
      <c r="B44" s="81"/>
      <c r="C44" s="243" t="s">
        <v>10</v>
      </c>
      <c r="D44" s="244"/>
      <c r="E44" s="245"/>
      <c r="F44" s="108">
        <v>2</v>
      </c>
      <c r="G44" s="226">
        <v>3</v>
      </c>
      <c r="H44" s="227"/>
      <c r="I44" s="226">
        <v>4</v>
      </c>
      <c r="J44" s="236"/>
      <c r="K44" s="227"/>
      <c r="L44" s="228">
        <v>5</v>
      </c>
      <c r="M44" s="229"/>
      <c r="N44" s="197">
        <v>6</v>
      </c>
      <c r="O44" s="225"/>
      <c r="P44" s="197">
        <v>7</v>
      </c>
      <c r="Q44" s="225"/>
      <c r="R44" s="3"/>
    </row>
    <row r="45" spans="2:23" x14ac:dyDescent="0.2">
      <c r="B45" s="81"/>
      <c r="C45" s="243" t="s">
        <v>11</v>
      </c>
      <c r="D45" s="244"/>
      <c r="E45" s="245"/>
      <c r="F45" s="108">
        <v>3</v>
      </c>
      <c r="G45" s="226">
        <v>4</v>
      </c>
      <c r="H45" s="227"/>
      <c r="I45" s="228">
        <v>5</v>
      </c>
      <c r="J45" s="246"/>
      <c r="K45" s="229"/>
      <c r="L45" s="197">
        <v>6</v>
      </c>
      <c r="M45" s="225"/>
      <c r="N45" s="197">
        <v>7</v>
      </c>
      <c r="O45" s="225"/>
      <c r="P45" s="237">
        <v>8</v>
      </c>
      <c r="Q45" s="238"/>
      <c r="R45" s="3"/>
    </row>
    <row r="46" spans="2:23" x14ac:dyDescent="0.2">
      <c r="B46" s="81"/>
      <c r="C46" s="243" t="s">
        <v>12</v>
      </c>
      <c r="D46" s="244"/>
      <c r="E46" s="245"/>
      <c r="F46" s="108">
        <v>4</v>
      </c>
      <c r="G46" s="228">
        <v>5</v>
      </c>
      <c r="H46" s="229"/>
      <c r="I46" s="197">
        <v>6</v>
      </c>
      <c r="J46" s="239"/>
      <c r="K46" s="225"/>
      <c r="L46" s="197">
        <v>7</v>
      </c>
      <c r="M46" s="225"/>
      <c r="N46" s="237">
        <v>8</v>
      </c>
      <c r="O46" s="238"/>
      <c r="P46" s="237">
        <v>9</v>
      </c>
      <c r="Q46" s="238"/>
      <c r="R46" s="3"/>
    </row>
    <row r="47" spans="2:23" x14ac:dyDescent="0.2">
      <c r="B47" s="81"/>
      <c r="C47" s="243" t="s">
        <v>13</v>
      </c>
      <c r="D47" s="244"/>
      <c r="E47" s="245"/>
      <c r="F47" s="108">
        <v>5</v>
      </c>
      <c r="G47" s="197">
        <v>6</v>
      </c>
      <c r="H47" s="225"/>
      <c r="I47" s="197">
        <v>7</v>
      </c>
      <c r="J47" s="239"/>
      <c r="K47" s="225"/>
      <c r="L47" s="237">
        <v>8</v>
      </c>
      <c r="M47" s="238"/>
      <c r="N47" s="237">
        <v>9</v>
      </c>
      <c r="O47" s="238"/>
      <c r="P47" s="237">
        <v>10</v>
      </c>
      <c r="Q47" s="238"/>
      <c r="R47" s="3"/>
    </row>
    <row r="48" spans="2:23" ht="13.5" thickBot="1" x14ac:dyDescent="0.25">
      <c r="B48" s="84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9"/>
    </row>
  </sheetData>
  <mergeCells count="118">
    <mergeCell ref="C22:F22"/>
    <mergeCell ref="G22:H22"/>
    <mergeCell ref="C18:F18"/>
    <mergeCell ref="G18:H18"/>
    <mergeCell ref="C19:F19"/>
    <mergeCell ref="G19:H19"/>
    <mergeCell ref="C23:F23"/>
    <mergeCell ref="G23:H23"/>
    <mergeCell ref="C24:F24"/>
    <mergeCell ref="G24:H24"/>
    <mergeCell ref="B6:R6"/>
    <mergeCell ref="B7:R7"/>
    <mergeCell ref="G16:H16"/>
    <mergeCell ref="G15:H15"/>
    <mergeCell ref="C21:F21"/>
    <mergeCell ref="G21:H21"/>
    <mergeCell ref="B2:B4"/>
    <mergeCell ref="C16:F16"/>
    <mergeCell ref="C20:F20"/>
    <mergeCell ref="G20:H20"/>
    <mergeCell ref="C17:F17"/>
    <mergeCell ref="G17:H17"/>
    <mergeCell ref="C15:F15"/>
    <mergeCell ref="C2:P4"/>
    <mergeCell ref="Q2:R4"/>
    <mergeCell ref="B9:R9"/>
    <mergeCell ref="B8:R8"/>
    <mergeCell ref="B10:R10"/>
    <mergeCell ref="P47:Q47"/>
    <mergeCell ref="N47:O47"/>
    <mergeCell ref="G44:H44"/>
    <mergeCell ref="C25:F25"/>
    <mergeCell ref="G25:H25"/>
    <mergeCell ref="C46:E46"/>
    <mergeCell ref="G45:H45"/>
    <mergeCell ref="G46:H46"/>
    <mergeCell ref="H32:I32"/>
    <mergeCell ref="C30:F30"/>
    <mergeCell ref="H30:K30"/>
    <mergeCell ref="C27:F27"/>
    <mergeCell ref="G27:H27"/>
    <mergeCell ref="C28:F28"/>
    <mergeCell ref="G28:H28"/>
    <mergeCell ref="C26:F26"/>
    <mergeCell ref="G26:H26"/>
    <mergeCell ref="I40:K40"/>
    <mergeCell ref="J32:K32"/>
    <mergeCell ref="C33:E33"/>
    <mergeCell ref="H33:I33"/>
    <mergeCell ref="C47:E47"/>
    <mergeCell ref="N31:P31"/>
    <mergeCell ref="N32:O32"/>
    <mergeCell ref="N33:O33"/>
    <mergeCell ref="C34:E34"/>
    <mergeCell ref="H34:I34"/>
    <mergeCell ref="J34:K34"/>
    <mergeCell ref="J31:K31"/>
    <mergeCell ref="C32:E32"/>
    <mergeCell ref="J33:K33"/>
    <mergeCell ref="N34:O34"/>
    <mergeCell ref="N39:O39"/>
    <mergeCell ref="N40:O40"/>
    <mergeCell ref="L39:M39"/>
    <mergeCell ref="L40:M40"/>
    <mergeCell ref="N35:O35"/>
    <mergeCell ref="N36:O36"/>
    <mergeCell ref="P39:Q39"/>
    <mergeCell ref="P40:Q40"/>
    <mergeCell ref="L41:M41"/>
    <mergeCell ref="N41:O41"/>
    <mergeCell ref="P41:Q41"/>
    <mergeCell ref="P45:Q45"/>
    <mergeCell ref="P46:Q46"/>
    <mergeCell ref="B31:B36"/>
    <mergeCell ref="C31:E31"/>
    <mergeCell ref="H31:I31"/>
    <mergeCell ref="C43:E43"/>
    <mergeCell ref="C44:E44"/>
    <mergeCell ref="C45:E45"/>
    <mergeCell ref="C39:F39"/>
    <mergeCell ref="C40:F40"/>
    <mergeCell ref="I45:K45"/>
    <mergeCell ref="C35:E35"/>
    <mergeCell ref="C36:E36"/>
    <mergeCell ref="H36:I36"/>
    <mergeCell ref="J36:K36"/>
    <mergeCell ref="C41:E42"/>
    <mergeCell ref="J35:K35"/>
    <mergeCell ref="F41:F42"/>
    <mergeCell ref="H35:I35"/>
    <mergeCell ref="G39:H39"/>
    <mergeCell ref="G40:H40"/>
    <mergeCell ref="I39:K39"/>
    <mergeCell ref="I46:K46"/>
    <mergeCell ref="C38:Q38"/>
    <mergeCell ref="L47:M47"/>
    <mergeCell ref="L45:M45"/>
    <mergeCell ref="L42:M42"/>
    <mergeCell ref="G47:H47"/>
    <mergeCell ref="I44:K44"/>
    <mergeCell ref="N42:O42"/>
    <mergeCell ref="N43:O43"/>
    <mergeCell ref="N44:O44"/>
    <mergeCell ref="N45:O45"/>
    <mergeCell ref="N46:O46"/>
    <mergeCell ref="L46:M46"/>
    <mergeCell ref="I47:K47"/>
    <mergeCell ref="P43:Q43"/>
    <mergeCell ref="P44:Q44"/>
    <mergeCell ref="L43:M43"/>
    <mergeCell ref="L44:M44"/>
    <mergeCell ref="I41:K41"/>
    <mergeCell ref="P42:Q42"/>
    <mergeCell ref="I42:K42"/>
    <mergeCell ref="I43:K43"/>
    <mergeCell ref="G41:H41"/>
    <mergeCell ref="G42:H42"/>
    <mergeCell ref="G43:H43"/>
  </mergeCells>
  <conditionalFormatting sqref="J16:K28">
    <cfRule type="expression" dxfId="13" priority="32" stopIfTrue="1">
      <formula>"""bajo"""</formula>
    </cfRule>
  </conditionalFormatting>
  <conditionalFormatting sqref="L16:L28">
    <cfRule type="cellIs" dxfId="12" priority="27" stopIfTrue="1" operator="equal">
      <formula>"EXTREMO"</formula>
    </cfRule>
    <cfRule type="cellIs" dxfId="11" priority="28" stopIfTrue="1" operator="equal">
      <formula>"ALTO"</formula>
    </cfRule>
    <cfRule type="cellIs" dxfId="10" priority="29" stopIfTrue="1" operator="equal">
      <formula>"MEDIO"</formula>
    </cfRule>
    <cfRule type="cellIs" dxfId="9" priority="30" stopIfTrue="1" operator="equal">
      <formula>"BAJO"</formula>
    </cfRule>
  </conditionalFormatting>
  <conditionalFormatting sqref="M16:R28">
    <cfRule type="expression" dxfId="8" priority="1" stopIfTrue="1">
      <formula>"""bajo"""</formula>
    </cfRule>
  </conditionalFormatting>
  <dataValidations count="1">
    <dataValidation type="list" allowBlank="1" showInputMessage="1" showErrorMessage="1" sqref="N16:N28">
      <formula1>OPCIONES</formula1>
    </dataValidation>
  </dataValidations>
  <printOptions horizontalCentered="1"/>
  <pageMargins left="0.7" right="0.7" top="0.75" bottom="0.75" header="0.3" footer="0.3"/>
  <pageSetup scale="32" orientation="portrait" horizontalDpi="4294967295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X52"/>
  <sheetViews>
    <sheetView showGridLines="0" tabSelected="1" zoomScale="60" zoomScaleNormal="60" zoomScaleSheetLayoutView="25" zoomScalePageLayoutView="70" workbookViewId="0">
      <selection activeCell="G11" sqref="G11"/>
    </sheetView>
  </sheetViews>
  <sheetFormatPr defaultColWidth="11.42578125" defaultRowHeight="14.25" x14ac:dyDescent="0.2"/>
  <cols>
    <col min="1" max="1" width="4.28515625" style="16" customWidth="1"/>
    <col min="2" max="2" width="48.85546875" style="16" customWidth="1"/>
    <col min="3" max="3" width="42" style="16" customWidth="1"/>
    <col min="4" max="4" width="17.7109375" style="16" customWidth="1"/>
    <col min="5" max="5" width="22.5703125" style="16" customWidth="1"/>
    <col min="6" max="6" width="15.140625" style="16" customWidth="1"/>
    <col min="7" max="7" width="22.28515625" style="16" customWidth="1"/>
    <col min="8" max="8" width="5.140625" style="16" customWidth="1"/>
    <col min="9" max="9" width="4.28515625" style="16" customWidth="1"/>
    <col min="10" max="10" width="5.85546875" style="16" customWidth="1"/>
    <col min="11" max="11" width="5.28515625" style="16" customWidth="1"/>
    <col min="12" max="12" width="20.140625" style="16" customWidth="1"/>
    <col min="13" max="13" width="5.28515625" style="16" customWidth="1"/>
    <col min="14" max="14" width="18" style="16" customWidth="1"/>
    <col min="15" max="15" width="5.7109375" style="16" customWidth="1"/>
    <col min="16" max="16" width="6.42578125" style="16" customWidth="1"/>
    <col min="17" max="17" width="8.42578125" style="16" customWidth="1"/>
    <col min="18" max="18" width="6" style="16" customWidth="1"/>
    <col min="19" max="19" width="17.85546875" style="16" customWidth="1"/>
    <col min="20" max="20" width="22.140625" style="16" customWidth="1"/>
    <col min="21" max="21" width="16.7109375" style="16" customWidth="1"/>
    <col min="22" max="22" width="17" style="16" customWidth="1"/>
    <col min="23" max="23" width="20.5703125" style="16" customWidth="1"/>
    <col min="24" max="24" width="17.28515625" style="16" customWidth="1"/>
    <col min="25" max="16384" width="11.42578125" style="16"/>
  </cols>
  <sheetData>
    <row r="1" spans="2:24" s="14" customFormat="1" x14ac:dyDescent="0.2">
      <c r="S1" s="15"/>
    </row>
    <row r="2" spans="2:24" s="14" customFormat="1" ht="27" customHeight="1" x14ac:dyDescent="0.2">
      <c r="B2" s="290"/>
      <c r="C2" s="291" t="s">
        <v>136</v>
      </c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18" t="s">
        <v>161</v>
      </c>
      <c r="X2" s="269"/>
    </row>
    <row r="3" spans="2:24" s="14" customFormat="1" ht="27" customHeight="1" x14ac:dyDescent="0.2">
      <c r="B3" s="290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70"/>
      <c r="X3" s="271"/>
    </row>
    <row r="4" spans="2:24" s="14" customFormat="1" ht="27" customHeight="1" x14ac:dyDescent="0.2">
      <c r="B4" s="290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72"/>
      <c r="X4" s="273"/>
    </row>
    <row r="5" spans="2:24" s="14" customFormat="1" ht="15" thickBot="1" x14ac:dyDescent="0.2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7"/>
      <c r="T5" s="36"/>
      <c r="U5" s="36"/>
      <c r="V5" s="36"/>
      <c r="W5" s="36"/>
      <c r="X5" s="36"/>
    </row>
    <row r="6" spans="2:24" ht="63" customHeight="1" x14ac:dyDescent="0.2">
      <c r="B6" s="311" t="str">
        <f>+EVALUACION!B6</f>
        <v>Objeto Contractual: “Realizar acciones estratégicas que incluyan el fortalecimiento de la agricultura urbana, la ejecución de procesos de restauración ecológica, el mantenimiento y embellecimiento de espacios verdes a través de prácticas de jardinería urbana y la participación activa de la ciudadana en el entorno de la localidad de Teusaquillo”</v>
      </c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3"/>
    </row>
    <row r="7" spans="2:24" x14ac:dyDescent="0.2">
      <c r="B7" s="274" t="s">
        <v>131</v>
      </c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6"/>
    </row>
    <row r="8" spans="2:24" x14ac:dyDescent="0.2">
      <c r="B8" s="274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6"/>
    </row>
    <row r="9" spans="2:24" ht="15.75" thickBot="1" x14ac:dyDescent="0.25">
      <c r="B9" s="301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  <c r="X9" s="46"/>
    </row>
    <row r="10" spans="2:24" ht="96" thickBot="1" x14ac:dyDescent="0.25">
      <c r="B10" s="28" t="s">
        <v>91</v>
      </c>
      <c r="C10" s="29" t="s">
        <v>95</v>
      </c>
      <c r="D10" s="30" t="s">
        <v>94</v>
      </c>
      <c r="E10" s="30" t="s">
        <v>92</v>
      </c>
      <c r="F10" s="30" t="s">
        <v>93</v>
      </c>
      <c r="G10" s="29" t="s">
        <v>96</v>
      </c>
      <c r="H10" s="30" t="s">
        <v>2</v>
      </c>
      <c r="I10" s="30" t="s">
        <v>3</v>
      </c>
      <c r="J10" s="30" t="s">
        <v>97</v>
      </c>
      <c r="K10" s="30" t="s">
        <v>98</v>
      </c>
      <c r="L10" s="30" t="s">
        <v>99</v>
      </c>
      <c r="M10" s="29" t="s">
        <v>5</v>
      </c>
      <c r="N10" s="29" t="s">
        <v>100</v>
      </c>
      <c r="O10" s="30" t="s">
        <v>2</v>
      </c>
      <c r="P10" s="30" t="s">
        <v>3</v>
      </c>
      <c r="Q10" s="30" t="s">
        <v>97</v>
      </c>
      <c r="R10" s="30" t="s">
        <v>98</v>
      </c>
      <c r="S10" s="29" t="s">
        <v>104</v>
      </c>
      <c r="T10" s="29" t="s">
        <v>105</v>
      </c>
      <c r="U10" s="29" t="s">
        <v>106</v>
      </c>
      <c r="V10" s="29" t="s">
        <v>107</v>
      </c>
      <c r="W10" s="29" t="s">
        <v>108</v>
      </c>
      <c r="X10" s="31" t="s">
        <v>109</v>
      </c>
    </row>
    <row r="11" spans="2:24" ht="85.5" x14ac:dyDescent="0.2">
      <c r="B11" s="32">
        <v>1</v>
      </c>
      <c r="C11" s="33" t="str">
        <f>+'EVALUACION CON CONTROLES'!C16:F16</f>
        <v>Inadecuado análisis  económico estimativo del valor del contrato</v>
      </c>
      <c r="D11" s="34" t="str">
        <f>+'EVALUACION CON CONTROLES'!B16</f>
        <v>PLANEACIÓN</v>
      </c>
      <c r="E11" s="34" t="str">
        <f>VLOOKUP(C11,'IDENTIFICACION Y ANALISIS'!$B$19:$F$68,3,FALSE)</f>
        <v>General</v>
      </c>
      <c r="F11" s="34" t="str">
        <f>VLOOKUP(C11,'IDENTIFICACION Y ANALISIS'!$B$19:$F$68,4,FALSE)</f>
        <v>Interno</v>
      </c>
      <c r="G11" s="33" t="str">
        <f>+EVALUACION!H17</f>
        <v>Subvaloración o sobrevaloración de costos, afectando la viabilidad económica del proyecto.</v>
      </c>
      <c r="H11" s="33">
        <f>+EVALUACION!I17</f>
        <v>1</v>
      </c>
      <c r="I11" s="33">
        <f>+EVALUACION!J17</f>
        <v>3</v>
      </c>
      <c r="J11" s="33">
        <f>+EVALUACION!K17</f>
        <v>4</v>
      </c>
      <c r="K11" s="34" t="str">
        <f>+EVALUACION!L17</f>
        <v>BAJO</v>
      </c>
      <c r="L11" s="33" t="s">
        <v>189</v>
      </c>
      <c r="M11" s="34"/>
      <c r="N11" s="33" t="str">
        <f>+'EVALUACION CON CONTROLES'!G16</f>
        <v>Revisar y ajustar el análisis financiero con para garantizar precisión en las estimaciones.</v>
      </c>
      <c r="O11" s="33">
        <f>+'EVALUACION CON CONTROLES'!I16</f>
        <v>1</v>
      </c>
      <c r="P11" s="33">
        <f>+'EVALUACION CON CONTROLES'!J16</f>
        <v>3</v>
      </c>
      <c r="Q11" s="33">
        <f>+'EVALUACION CON CONTROLES'!K16</f>
        <v>4</v>
      </c>
      <c r="R11" s="34" t="str">
        <f>+'EVALUACION CON CONTROLES'!L16</f>
        <v>BAJO</v>
      </c>
      <c r="S11" s="33" t="str">
        <f>+'EVALUACION CON CONTROLES'!M16</f>
        <v>Si</v>
      </c>
      <c r="T11" s="33" t="str">
        <f>+'EVALUACION CON CONTROLES'!N16</f>
        <v>FDLT</v>
      </c>
      <c r="U11" s="33" t="str">
        <f>+'EVALUACION CON CONTROLES'!O16</f>
        <v>Planeación</v>
      </c>
      <c r="V11" s="33" t="str">
        <f>+'EVALUACION CON CONTROLES'!P16</f>
        <v>Planeación</v>
      </c>
      <c r="W11" s="33" t="str">
        <f>+'EVALUACION CON CONTROLES'!Q16</f>
        <v>Planeación</v>
      </c>
      <c r="X11" s="35" t="str">
        <f>+'EVALUACION CON CONTROLES'!R16</f>
        <v xml:space="preserve">Permanente </v>
      </c>
    </row>
    <row r="12" spans="2:24" ht="84" customHeight="1" x14ac:dyDescent="0.2">
      <c r="B12" s="17">
        <v>2</v>
      </c>
      <c r="C12" s="19" t="str">
        <f>+'EVALUACION CON CONTROLES'!C17:F17</f>
        <v>Fluctuaciones del valor de la moneda</v>
      </c>
      <c r="D12" s="18" t="str">
        <f>+'EVALUACION CON CONTROLES'!B17</f>
        <v>EJECUCIÓN</v>
      </c>
      <c r="E12" s="18" t="str">
        <f>VLOOKUP(C12,'IDENTIFICACION Y ANALISIS'!$B$19:$F$68,3,FALSE)</f>
        <v>Especifico</v>
      </c>
      <c r="F12" s="18" t="str">
        <f>VLOOKUP(C12,'IDENTIFICACION Y ANALISIS'!$B$19:$F$68,4,FALSE)</f>
        <v>Externo</v>
      </c>
      <c r="G12" s="19" t="str">
        <f>+EVALUACION!H18</f>
        <v>Incremento en costos debido a variaciones en el tipo de cambio.</v>
      </c>
      <c r="H12" s="19">
        <f>+EVALUACION!I18</f>
        <v>3</v>
      </c>
      <c r="I12" s="19">
        <f>+EVALUACION!J18</f>
        <v>4</v>
      </c>
      <c r="J12" s="19">
        <f>+EVALUACION!K18</f>
        <v>7</v>
      </c>
      <c r="K12" s="18" t="str">
        <f>+EVALUACION!L18</f>
        <v>ALTO</v>
      </c>
      <c r="L12" s="19" t="s">
        <v>135</v>
      </c>
      <c r="M12" s="18"/>
      <c r="N12" s="19" t="str">
        <f>+'EVALUACION CON CONTROLES'!G17</f>
        <v>Establecer contratos en moneda local y fijar coberturas de riesgo de cambio.</v>
      </c>
      <c r="O12" s="19">
        <f>+'EVALUACION CON CONTROLES'!I17</f>
        <v>3</v>
      </c>
      <c r="P12" s="19">
        <f>+'EVALUACION CON CONTROLES'!J17</f>
        <v>4</v>
      </c>
      <c r="Q12" s="19">
        <f>+'EVALUACION CON CONTROLES'!K17</f>
        <v>7</v>
      </c>
      <c r="R12" s="18" t="str">
        <f>+'EVALUACION CON CONTROLES'!L17</f>
        <v>ALTO</v>
      </c>
      <c r="S12" s="19" t="str">
        <f>+'EVALUACION CON CONTROLES'!M17</f>
        <v>Si</v>
      </c>
      <c r="T12" s="19" t="str">
        <f>+'EVALUACION CON CONTROLES'!N17</f>
        <v>CONTRATISTA</v>
      </c>
      <c r="U12" s="19" t="str">
        <f>+'EVALUACION CON CONTROLES'!O17</f>
        <v>Ejecución</v>
      </c>
      <c r="V12" s="19" t="str">
        <f>+'EVALUACION CON CONTROLES'!P17</f>
        <v>Ejecución</v>
      </c>
      <c r="W12" s="19" t="str">
        <f>+'EVALUACION CON CONTROLES'!Q17</f>
        <v>Ejecución</v>
      </c>
      <c r="X12" s="20" t="str">
        <f>+'EVALUACION CON CONTROLES'!R17</f>
        <v xml:space="preserve">Permanente </v>
      </c>
    </row>
    <row r="13" spans="2:24" ht="81.75" customHeight="1" x14ac:dyDescent="0.2">
      <c r="B13" s="17">
        <v>3</v>
      </c>
      <c r="C13" s="19" t="str">
        <f>+'EVALUACION CON CONTROLES'!C18:F18</f>
        <v>Cambio de precios en factores de producción.</v>
      </c>
      <c r="D13" s="18" t="str">
        <f>+'EVALUACION CON CONTROLES'!B18</f>
        <v>EJECUCIÓN</v>
      </c>
      <c r="E13" s="18" t="str">
        <f>VLOOKUP(C13,'IDENTIFICACION Y ANALISIS'!$B$19:$F$68,3,FALSE)</f>
        <v>Especifico</v>
      </c>
      <c r="F13" s="18" t="str">
        <f>VLOOKUP(C13,'IDENTIFICACION Y ANALISIS'!$B$19:$F$68,4,FALSE)</f>
        <v>Externo</v>
      </c>
      <c r="G13" s="19" t="str">
        <f>+EVALUACION!H19</f>
        <v>Aumento de costos en insumos esenciales para la ejecución del proyecto.</v>
      </c>
      <c r="H13" s="19">
        <f>+EVALUACION!I19</f>
        <v>3</v>
      </c>
      <c r="I13" s="19">
        <f>+EVALUACION!J19</f>
        <v>4</v>
      </c>
      <c r="J13" s="19">
        <f>+EVALUACION!K19</f>
        <v>7</v>
      </c>
      <c r="K13" s="18" t="str">
        <f>+EVALUACION!L19</f>
        <v>ALTO</v>
      </c>
      <c r="L13" s="19" t="s">
        <v>135</v>
      </c>
      <c r="M13" s="18"/>
      <c r="N13" s="19" t="str">
        <f>+'EVALUACION CON CONTROLES'!G18</f>
        <v>Realizar acuerdos de precios fijos con los proveedores.</v>
      </c>
      <c r="O13" s="19">
        <f>+'EVALUACION CON CONTROLES'!I18</f>
        <v>3</v>
      </c>
      <c r="P13" s="19">
        <f>+'EVALUACION CON CONTROLES'!J18</f>
        <v>4</v>
      </c>
      <c r="Q13" s="19">
        <f>+'EVALUACION CON CONTROLES'!K18</f>
        <v>7</v>
      </c>
      <c r="R13" s="18" t="str">
        <f>+'EVALUACION CON CONTROLES'!L18</f>
        <v>ALTO</v>
      </c>
      <c r="S13" s="19" t="str">
        <f>+'EVALUACION CON CONTROLES'!M18</f>
        <v>No</v>
      </c>
      <c r="T13" s="19" t="str">
        <f>+'EVALUACION CON CONTROLES'!N18</f>
        <v>CONTRATISTA</v>
      </c>
      <c r="U13" s="19" t="str">
        <f>+'EVALUACION CON CONTROLES'!O18</f>
        <v>Ejecución</v>
      </c>
      <c r="V13" s="19" t="str">
        <f>+'EVALUACION CON CONTROLES'!P18</f>
        <v>Ejecución</v>
      </c>
      <c r="W13" s="19" t="str">
        <f>+'EVALUACION CON CONTROLES'!Q18</f>
        <v>Ejecución</v>
      </c>
      <c r="X13" s="20" t="str">
        <f>+'EVALUACION CON CONTROLES'!R18</f>
        <v xml:space="preserve">Permanente </v>
      </c>
    </row>
    <row r="14" spans="2:24" ht="85.5" x14ac:dyDescent="0.2">
      <c r="B14" s="17">
        <v>4</v>
      </c>
      <c r="C14" s="19" t="str">
        <f>+'EVALUACION CON CONTROLES'!C19:F19</f>
        <v>Variación de los precios del mercado</v>
      </c>
      <c r="D14" s="18" t="str">
        <f>+'EVALUACION CON CONTROLES'!B19</f>
        <v>EJECUCIÓN</v>
      </c>
      <c r="E14" s="18" t="str">
        <f>VLOOKUP(C14,'IDENTIFICACION Y ANALISIS'!$B$19:$F$68,3,FALSE)</f>
        <v>Especifico</v>
      </c>
      <c r="F14" s="18" t="str">
        <f>VLOOKUP(C14,'IDENTIFICACION Y ANALISIS'!$B$19:$F$68,4,FALSE)</f>
        <v>Externo</v>
      </c>
      <c r="G14" s="19" t="str">
        <f>+EVALUACION!H20</f>
        <v>Posible aumento en los costos de los materiales o servicios necesarios.</v>
      </c>
      <c r="H14" s="19">
        <f>+EVALUACION!I20</f>
        <v>3</v>
      </c>
      <c r="I14" s="19">
        <f>+EVALUACION!J20</f>
        <v>4</v>
      </c>
      <c r="J14" s="19">
        <f>+EVALUACION!K20</f>
        <v>7</v>
      </c>
      <c r="K14" s="18" t="str">
        <f>+EVALUACION!L20</f>
        <v>ALTO</v>
      </c>
      <c r="L14" s="19" t="s">
        <v>135</v>
      </c>
      <c r="M14" s="18"/>
      <c r="N14" s="19" t="str">
        <f>+'EVALUACION CON CONTROLES'!G19</f>
        <v>Monitorear constantemente el mercado y ajustar el presupuesto acorde.</v>
      </c>
      <c r="O14" s="19">
        <f>+'EVALUACION CON CONTROLES'!I19</f>
        <v>3</v>
      </c>
      <c r="P14" s="19">
        <f>+'EVALUACION CON CONTROLES'!J19</f>
        <v>4</v>
      </c>
      <c r="Q14" s="19">
        <f>+'EVALUACION CON CONTROLES'!K19</f>
        <v>7</v>
      </c>
      <c r="R14" s="18" t="str">
        <f>+'EVALUACION CON CONTROLES'!L19</f>
        <v>ALTO</v>
      </c>
      <c r="S14" s="19" t="str">
        <f>+'EVALUACION CON CONTROLES'!M19</f>
        <v>Si</v>
      </c>
      <c r="T14" s="19" t="str">
        <f>+'EVALUACION CON CONTROLES'!N19</f>
        <v>CONTRATISTA</v>
      </c>
      <c r="U14" s="19" t="str">
        <f>+'EVALUACION CON CONTROLES'!O19</f>
        <v>Ejecución</v>
      </c>
      <c r="V14" s="19" t="str">
        <f>+'EVALUACION CON CONTROLES'!P19</f>
        <v>Ejecución</v>
      </c>
      <c r="W14" s="19" t="str">
        <f>+'EVALUACION CON CONTROLES'!Q19</f>
        <v>Ejecución</v>
      </c>
      <c r="X14" s="20" t="str">
        <f>+'EVALUACION CON CONTROLES'!R19</f>
        <v xml:space="preserve">Permanente </v>
      </c>
    </row>
    <row r="15" spans="2:24" ht="81" customHeight="1" x14ac:dyDescent="0.2">
      <c r="B15" s="17">
        <v>5</v>
      </c>
      <c r="C15" s="19" t="str">
        <f>+'EVALUACION CON CONTROLES'!C20:F20</f>
        <v>Cancelación de pedidos.</v>
      </c>
      <c r="D15" s="18" t="str">
        <f>+'EVALUACION CON CONTROLES'!B20</f>
        <v>EJECUCIÓN</v>
      </c>
      <c r="E15" s="18" t="str">
        <f>VLOOKUP(C15,'IDENTIFICACION Y ANALISIS'!$B$19:$F$68,3,FALSE)</f>
        <v>Especifico</v>
      </c>
      <c r="F15" s="18" t="str">
        <f>VLOOKUP(C15,'IDENTIFICACION Y ANALISIS'!$B$19:$F$68,4,FALSE)</f>
        <v>Externo</v>
      </c>
      <c r="G15" s="19" t="str">
        <f>+EVALUACION!H21</f>
        <v>Falta de insumos o materiales para continuar el proyecto a tiempo.</v>
      </c>
      <c r="H15" s="19">
        <f>+EVALUACION!I21</f>
        <v>3</v>
      </c>
      <c r="I15" s="19">
        <f>+EVALUACION!J21</f>
        <v>4</v>
      </c>
      <c r="J15" s="19">
        <f>+EVALUACION!K21</f>
        <v>7</v>
      </c>
      <c r="K15" s="18" t="str">
        <f>+EVALUACION!L21</f>
        <v>ALTO</v>
      </c>
      <c r="L15" s="19" t="s">
        <v>135</v>
      </c>
      <c r="M15" s="18"/>
      <c r="N15" s="19" t="str">
        <f>+'EVALUACION CON CONTROLES'!G20</f>
        <v>Contar con un plan de contingencia con proveedores alternativos.</v>
      </c>
      <c r="O15" s="19">
        <f>+'EVALUACION CON CONTROLES'!I20</f>
        <v>3</v>
      </c>
      <c r="P15" s="19">
        <f>+'EVALUACION CON CONTROLES'!J20</f>
        <v>4</v>
      </c>
      <c r="Q15" s="19">
        <f>+'EVALUACION CON CONTROLES'!K20</f>
        <v>7</v>
      </c>
      <c r="R15" s="18" t="str">
        <f>+'EVALUACION CON CONTROLES'!L20</f>
        <v>ALTO</v>
      </c>
      <c r="S15" s="19" t="str">
        <f>+'EVALUACION CON CONTROLES'!M20</f>
        <v>No</v>
      </c>
      <c r="T15" s="19" t="str">
        <f>+'EVALUACION CON CONTROLES'!N20</f>
        <v>CONTRATISTA</v>
      </c>
      <c r="U15" s="19" t="str">
        <f>+'EVALUACION CON CONTROLES'!O20</f>
        <v>Ejecución</v>
      </c>
      <c r="V15" s="19" t="str">
        <f>+'EVALUACION CON CONTROLES'!P20</f>
        <v>Ejecución</v>
      </c>
      <c r="W15" s="19" t="str">
        <f>+'EVALUACION CON CONTROLES'!Q20</f>
        <v>Ejecución</v>
      </c>
      <c r="X15" s="20" t="str">
        <f>+'EVALUACION CON CONTROLES'!R20</f>
        <v xml:space="preserve">Permanente </v>
      </c>
    </row>
    <row r="16" spans="2:24" ht="99.75" x14ac:dyDescent="0.2">
      <c r="B16" s="17">
        <v>6</v>
      </c>
      <c r="C16" s="19" t="str">
        <f>+'EVALUACION CON CONTROLES'!C21:F21</f>
        <v>Variación en la disponibilidad o en el costo de los insumos necesarios para prestar los servicios.</v>
      </c>
      <c r="D16" s="18" t="str">
        <f>+'EVALUACION CON CONTROLES'!B21</f>
        <v>EJECUCIÓN</v>
      </c>
      <c r="E16" s="18" t="str">
        <f>VLOOKUP(C16,'IDENTIFICACION Y ANALISIS'!$B$19:$F$68,3,FALSE)</f>
        <v>Especifico</v>
      </c>
      <c r="F16" s="18" t="str">
        <f>VLOOKUP(C16,'IDENTIFICACION Y ANALISIS'!$B$19:$F$68,4,FALSE)</f>
        <v>Externo</v>
      </c>
      <c r="G16" s="19" t="str">
        <f>+EVALUACION!H22</f>
        <v>Demoras en la ejecución del proyecto o aumento inesperado de costos.</v>
      </c>
      <c r="H16" s="19">
        <f>+EVALUACION!I22</f>
        <v>2</v>
      </c>
      <c r="I16" s="19">
        <f>+EVALUACION!J22</f>
        <v>4</v>
      </c>
      <c r="J16" s="19">
        <f>+EVALUACION!K22</f>
        <v>6</v>
      </c>
      <c r="K16" s="18" t="str">
        <f>+EVALUACION!L22</f>
        <v>ALTO</v>
      </c>
      <c r="L16" s="19" t="s">
        <v>135</v>
      </c>
      <c r="M16" s="18"/>
      <c r="N16" s="19" t="str">
        <f>+'EVALUACION CON CONTROLES'!G21</f>
        <v>Establecer acuerdos de suministro con proveedores clave y crear inventarios de seguridad.</v>
      </c>
      <c r="O16" s="19">
        <f>+'EVALUACION CON CONTROLES'!I21</f>
        <v>2</v>
      </c>
      <c r="P16" s="19">
        <f>+'EVALUACION CON CONTROLES'!J21</f>
        <v>4</v>
      </c>
      <c r="Q16" s="19">
        <f>+'EVALUACION CON CONTROLES'!K21</f>
        <v>6</v>
      </c>
      <c r="R16" s="18" t="str">
        <f>+'EVALUACION CON CONTROLES'!L21</f>
        <v>ALTO</v>
      </c>
      <c r="S16" s="19" t="str">
        <f>+'EVALUACION CON CONTROLES'!M21</f>
        <v>Si</v>
      </c>
      <c r="T16" s="19" t="str">
        <f>+'EVALUACION CON CONTROLES'!N21</f>
        <v>CONTRATISTA</v>
      </c>
      <c r="U16" s="19" t="str">
        <f>+'EVALUACION CON CONTROLES'!O21</f>
        <v>Ejecución</v>
      </c>
      <c r="V16" s="19" t="str">
        <f>+'EVALUACION CON CONTROLES'!P21</f>
        <v>Ejecución</v>
      </c>
      <c r="W16" s="19" t="str">
        <f>+'EVALUACION CON CONTROLES'!Q21</f>
        <v>Ejecución</v>
      </c>
      <c r="X16" s="20" t="str">
        <f>+'EVALUACION CON CONTROLES'!R21</f>
        <v xml:space="preserve">Permanente </v>
      </c>
    </row>
    <row r="17" spans="2:24" ht="114" x14ac:dyDescent="0.2">
      <c r="B17" s="17">
        <v>7</v>
      </c>
      <c r="C17" s="19" t="str">
        <f>+'EVALUACION CON CONTROLES'!C22:F22</f>
        <v>Incumplimiento de compromisos adquiridos por el contratista seleccionado con sus subcontratistas, suministradores de bienes y servicios.</v>
      </c>
      <c r="D17" s="18" t="str">
        <f>+'EVALUACION CON CONTROLES'!B22</f>
        <v>EJECUCIÓN</v>
      </c>
      <c r="E17" s="18" t="str">
        <f>VLOOKUP(C17,'IDENTIFICACION Y ANALISIS'!$B$19:$F$68,3,FALSE)</f>
        <v>Especifico</v>
      </c>
      <c r="F17" s="18" t="str">
        <f>VLOOKUP(C17,'IDENTIFICACION Y ANALISIS'!$B$19:$F$68,4,FALSE)</f>
        <v>Externo</v>
      </c>
      <c r="G17" s="19" t="str">
        <f>+EVALUACION!H23</f>
        <v>Demoras en las entregas o en la prestación de servicios clave.</v>
      </c>
      <c r="H17" s="19">
        <f>+EVALUACION!I23</f>
        <v>2</v>
      </c>
      <c r="I17" s="19">
        <f>+EVALUACION!J23</f>
        <v>4</v>
      </c>
      <c r="J17" s="19">
        <f>+EVALUACION!K23</f>
        <v>6</v>
      </c>
      <c r="K17" s="18" t="str">
        <f>+EVALUACION!L23</f>
        <v>ALTO</v>
      </c>
      <c r="L17" s="19" t="s">
        <v>135</v>
      </c>
      <c r="M17" s="18"/>
      <c r="N17" s="19" t="str">
        <f>+'EVALUACION CON CONTROLES'!G22</f>
        <v>Monitoreo continuo del cumplimiento de los contratos de subcontratistas y penalizaciones claras por incumplimiento.</v>
      </c>
      <c r="O17" s="19">
        <f>+'EVALUACION CON CONTROLES'!I22</f>
        <v>2</v>
      </c>
      <c r="P17" s="19">
        <f>+'EVALUACION CON CONTROLES'!J22</f>
        <v>4</v>
      </c>
      <c r="Q17" s="19">
        <f>+'EVALUACION CON CONTROLES'!K22</f>
        <v>6</v>
      </c>
      <c r="R17" s="18" t="str">
        <f>+'EVALUACION CON CONTROLES'!L22</f>
        <v>ALTO</v>
      </c>
      <c r="S17" s="19" t="str">
        <f>+'EVALUACION CON CONTROLES'!M22</f>
        <v>No</v>
      </c>
      <c r="T17" s="19" t="str">
        <f>+'EVALUACION CON CONTROLES'!N22</f>
        <v>CONTRATISTA</v>
      </c>
      <c r="U17" s="19" t="str">
        <f>+'EVALUACION CON CONTROLES'!O22</f>
        <v>Ejecución</v>
      </c>
      <c r="V17" s="19" t="str">
        <f>+'EVALUACION CON CONTROLES'!P22</f>
        <v>Ejecución</v>
      </c>
      <c r="W17" s="19" t="str">
        <f>+'EVALUACION CON CONTROLES'!Q22</f>
        <v>Ejecución</v>
      </c>
      <c r="X17" s="20" t="str">
        <f>+'EVALUACION CON CONTROLES'!R22</f>
        <v xml:space="preserve">Permanente </v>
      </c>
    </row>
    <row r="18" spans="2:24" ht="114" x14ac:dyDescent="0.2">
      <c r="B18" s="17">
        <v>8</v>
      </c>
      <c r="C18" s="19" t="str">
        <f>+'EVALUACION CON CONTROLES'!C23:F23</f>
        <v>Imposición de nuevos trámites o permisos</v>
      </c>
      <c r="D18" s="18" t="str">
        <f>+'EVALUACION CON CONTROLES'!B23</f>
        <v>EJECUCIÓN</v>
      </c>
      <c r="E18" s="18" t="str">
        <f>VLOOKUP(C18,'IDENTIFICACION Y ANALISIS'!$B$19:$F$68,3,FALSE)</f>
        <v>Especifico</v>
      </c>
      <c r="F18" s="18" t="str">
        <f>VLOOKUP(C18,'IDENTIFICACION Y ANALISIS'!$B$19:$F$68,4,FALSE)</f>
        <v>Externo</v>
      </c>
      <c r="G18" s="19" t="str">
        <f>+EVALUACION!H24</f>
        <v>Retrasos en el cronograma del proyecto debido a tiempos adicionales en la gestión de permisos.</v>
      </c>
      <c r="H18" s="19">
        <f>+EVALUACION!I24</f>
        <v>3</v>
      </c>
      <c r="I18" s="19">
        <f>+EVALUACION!J24</f>
        <v>2</v>
      </c>
      <c r="J18" s="19">
        <f>+EVALUACION!K24</f>
        <v>5</v>
      </c>
      <c r="K18" s="18" t="str">
        <f>+EVALUACION!L24</f>
        <v>MEDIO</v>
      </c>
      <c r="L18" s="306" t="s">
        <v>191</v>
      </c>
      <c r="M18" s="18"/>
      <c r="N18" s="19" t="str">
        <f>+'EVALUACION CON CONTROLES'!G23</f>
        <v>Llevar a cabo un análisis anticipado de todos los permisos requeridos y gestionarlos con antelación.</v>
      </c>
      <c r="O18" s="19">
        <f>+'EVALUACION CON CONTROLES'!I23</f>
        <v>3</v>
      </c>
      <c r="P18" s="19">
        <f>+'EVALUACION CON CONTROLES'!J23</f>
        <v>2</v>
      </c>
      <c r="Q18" s="19">
        <f>+'EVALUACION CON CONTROLES'!K23</f>
        <v>5</v>
      </c>
      <c r="R18" s="18" t="str">
        <f>+'EVALUACION CON CONTROLES'!L23</f>
        <v>MEDIO</v>
      </c>
      <c r="S18" s="19" t="str">
        <f>+'EVALUACION CON CONTROLES'!M23</f>
        <v>No</v>
      </c>
      <c r="T18" s="19" t="str">
        <f>+'EVALUACION CON CONTROLES'!N23</f>
        <v>CONTRATISTA Y FDLT</v>
      </c>
      <c r="U18" s="19" t="str">
        <f>+'EVALUACION CON CONTROLES'!O23</f>
        <v>Ejecución</v>
      </c>
      <c r="V18" s="19" t="str">
        <f>+'EVALUACION CON CONTROLES'!P23</f>
        <v>Ejecución</v>
      </c>
      <c r="W18" s="19" t="str">
        <f>+'EVALUACION CON CONTROLES'!Q23</f>
        <v>Ejecución</v>
      </c>
      <c r="X18" s="20" t="str">
        <f>+'EVALUACION CON CONTROLES'!R23</f>
        <v xml:space="preserve">Permanente </v>
      </c>
    </row>
    <row r="19" spans="2:24" ht="99.75" x14ac:dyDescent="0.2">
      <c r="B19" s="17">
        <v>9</v>
      </c>
      <c r="C19" s="19" t="str">
        <f>+'EVALUACION CON CONTROLES'!C24:F24</f>
        <v>Cambios en el marco regulatorio o normatividad aplicable al proyecto.</v>
      </c>
      <c r="D19" s="18" t="str">
        <f>+'EVALUACION CON CONTROLES'!B24</f>
        <v>EJECUCIÓN</v>
      </c>
      <c r="E19" s="18" t="str">
        <f>VLOOKUP(C19,'IDENTIFICACION Y ANALISIS'!$B$19:$F$68,3,FALSE)</f>
        <v>Especifico</v>
      </c>
      <c r="F19" s="18" t="str">
        <f>VLOOKUP(C19,'IDENTIFICACION Y ANALISIS'!$B$19:$F$68,4,FALSE)</f>
        <v>Externo</v>
      </c>
      <c r="G19" s="19" t="str">
        <f>+EVALUACION!H25</f>
        <v>Ajustes en los procedimientos o normas del proyecto, lo que podría generar retrasos o costos adicionales.</v>
      </c>
      <c r="H19" s="19">
        <f>+EVALUACION!I25</f>
        <v>3</v>
      </c>
      <c r="I19" s="19">
        <f>+EVALUACION!J25</f>
        <v>2</v>
      </c>
      <c r="J19" s="19">
        <f>+EVALUACION!K25</f>
        <v>5</v>
      </c>
      <c r="K19" s="18" t="str">
        <f>+EVALUACION!L25</f>
        <v>MEDIO</v>
      </c>
      <c r="L19" s="19" t="s">
        <v>191</v>
      </c>
      <c r="M19" s="18"/>
      <c r="N19" s="19" t="str">
        <f>+'EVALUACION CON CONTROLES'!G24</f>
        <v>Monitorear cambios en la legislación y actualizar los procedimientos conforme sea necesario.</v>
      </c>
      <c r="O19" s="19">
        <f>+'EVALUACION CON CONTROLES'!I24</f>
        <v>3</v>
      </c>
      <c r="P19" s="19">
        <f>+'EVALUACION CON CONTROLES'!J24</f>
        <v>2</v>
      </c>
      <c r="Q19" s="19">
        <f>+'EVALUACION CON CONTROLES'!K24</f>
        <v>5</v>
      </c>
      <c r="R19" s="18" t="str">
        <f>+'EVALUACION CON CONTROLES'!L24</f>
        <v>MEDIO</v>
      </c>
      <c r="S19" s="19" t="str">
        <f>+'EVALUACION CON CONTROLES'!M24</f>
        <v>No</v>
      </c>
      <c r="T19" s="19" t="str">
        <f>+'EVALUACION CON CONTROLES'!N24</f>
        <v>CONTRATISTA Y FDLT</v>
      </c>
      <c r="U19" s="19" t="str">
        <f>+'EVALUACION CON CONTROLES'!O24</f>
        <v>Ejecución</v>
      </c>
      <c r="V19" s="19" t="str">
        <f>+'EVALUACION CON CONTROLES'!P24</f>
        <v>Ejecución</v>
      </c>
      <c r="W19" s="19" t="str">
        <f>+'EVALUACION CON CONTROLES'!Q24</f>
        <v>Ejecución</v>
      </c>
      <c r="X19" s="20" t="str">
        <f>+'EVALUACION CON CONTROLES'!R24</f>
        <v xml:space="preserve">Permanente </v>
      </c>
    </row>
    <row r="20" spans="2:24" ht="99.75" x14ac:dyDescent="0.2">
      <c r="B20" s="17">
        <v>10</v>
      </c>
      <c r="C20" s="19" t="str">
        <f>+'EVALUACION CON CONTROLES'!C25:F25</f>
        <v>Demora en el inicio previsto para la ejecución de la obra</v>
      </c>
      <c r="D20" s="18" t="str">
        <f>+'EVALUACION CON CONTROLES'!B25</f>
        <v>EJECUCIÓN</v>
      </c>
      <c r="E20" s="18" t="str">
        <f>VLOOKUP(C20,'IDENTIFICACION Y ANALISIS'!$B$19:$F$68,3,FALSE)</f>
        <v>Especifico</v>
      </c>
      <c r="F20" s="18" t="str">
        <f>VLOOKUP(C20,'IDENTIFICACION Y ANALISIS'!$B$19:$F$68,4,FALSE)</f>
        <v>Externo</v>
      </c>
      <c r="G20" s="19" t="str">
        <f>+EVALUACION!H26</f>
        <v>Retraso en la finalización del proyecto y posibles sanciones por incumplimiento de plazos.</v>
      </c>
      <c r="H20" s="19">
        <f>+EVALUACION!I26</f>
        <v>3</v>
      </c>
      <c r="I20" s="19">
        <f>+EVALUACION!J26</f>
        <v>3</v>
      </c>
      <c r="J20" s="19">
        <f>+EVALUACION!K26</f>
        <v>6</v>
      </c>
      <c r="K20" s="18" t="str">
        <f>+EVALUACION!L26</f>
        <v>ALTO</v>
      </c>
      <c r="L20" s="19" t="s">
        <v>191</v>
      </c>
      <c r="M20" s="18"/>
      <c r="N20" s="19" t="str">
        <f>+'EVALUACION CON CONTROLES'!G25</f>
        <v>Planificar los recursos con antelación y gestionar adecuadamente los permisos y contratos.</v>
      </c>
      <c r="O20" s="19">
        <f>+'EVALUACION CON CONTROLES'!I25</f>
        <v>3</v>
      </c>
      <c r="P20" s="19">
        <f>+'EVALUACION CON CONTROLES'!J25</f>
        <v>3</v>
      </c>
      <c r="Q20" s="19">
        <f>+'EVALUACION CON CONTROLES'!K25</f>
        <v>6</v>
      </c>
      <c r="R20" s="18" t="str">
        <f>+'EVALUACION CON CONTROLES'!L25</f>
        <v>ALTO</v>
      </c>
      <c r="S20" s="19" t="str">
        <f>+'EVALUACION CON CONTROLES'!M25</f>
        <v>Si</v>
      </c>
      <c r="T20" s="19" t="str">
        <f>+'EVALUACION CON CONTROLES'!N25</f>
        <v>CONTRATISTA Y FDLT</v>
      </c>
      <c r="U20" s="19" t="str">
        <f>+'EVALUACION CON CONTROLES'!O25</f>
        <v>Ejecución</v>
      </c>
      <c r="V20" s="19" t="str">
        <f>+'EVALUACION CON CONTROLES'!P25</f>
        <v>Ejecución</v>
      </c>
      <c r="W20" s="19" t="str">
        <f>+'EVALUACION CON CONTROLES'!Q25</f>
        <v>Ejecución</v>
      </c>
      <c r="X20" s="20" t="str">
        <f>+'EVALUACION CON CONTROLES'!R25</f>
        <v xml:space="preserve">Permanente </v>
      </c>
    </row>
    <row r="21" spans="2:24" ht="114" x14ac:dyDescent="0.2">
      <c r="B21" s="17">
        <v>11</v>
      </c>
      <c r="C21" s="19" t="str">
        <f>+'EVALUACION CON CONTROLES'!C26:F26</f>
        <v>Riesgo   geológico</v>
      </c>
      <c r="D21" s="18" t="str">
        <f>+'EVALUACION CON CONTROLES'!B26</f>
        <v>EJECUCIÓN</v>
      </c>
      <c r="E21" s="18" t="str">
        <f>VLOOKUP(C21,'IDENTIFICACION Y ANALISIS'!$B$19:$F$68,3,FALSE)</f>
        <v>Especifico</v>
      </c>
      <c r="F21" s="18" t="str">
        <f>VLOOKUP(C21,'IDENTIFICACION Y ANALISIS'!$B$19:$F$68,4,FALSE)</f>
        <v>Externo</v>
      </c>
      <c r="G21" s="19" t="str">
        <f>+EVALUACION!H27</f>
        <v>Posibles daños a la infraestructura del proyecto o interrupciones en las obras.</v>
      </c>
      <c r="H21" s="19">
        <f>+EVALUACION!I27</f>
        <v>3</v>
      </c>
      <c r="I21" s="19">
        <f>+EVALUACION!J27</f>
        <v>3</v>
      </c>
      <c r="J21" s="19">
        <f>+EVALUACION!K27</f>
        <v>6</v>
      </c>
      <c r="K21" s="18" t="str">
        <f>+EVALUACION!L27</f>
        <v>ALTO</v>
      </c>
      <c r="L21" s="19" t="s">
        <v>135</v>
      </c>
      <c r="M21" s="18"/>
      <c r="N21" s="19" t="str">
        <f>+'EVALUACION CON CONTROLES'!G26</f>
        <v>Realizar análisis geotécnicos previos y tomar medidas preventivas según las condiciones del terreno.</v>
      </c>
      <c r="O21" s="19">
        <f>+'EVALUACION CON CONTROLES'!I26</f>
        <v>3</v>
      </c>
      <c r="P21" s="19">
        <f>+'EVALUACION CON CONTROLES'!J26</f>
        <v>3</v>
      </c>
      <c r="Q21" s="19">
        <f>+'EVALUACION CON CONTROLES'!K26</f>
        <v>6</v>
      </c>
      <c r="R21" s="18" t="str">
        <f>+'EVALUACION CON CONTROLES'!L26</f>
        <v>ALTO</v>
      </c>
      <c r="S21" s="19" t="str">
        <f>+'EVALUACION CON CONTROLES'!M26</f>
        <v>Si</v>
      </c>
      <c r="T21" s="19" t="str">
        <f>+'EVALUACION CON CONTROLES'!N26</f>
        <v>CONTRATISTA</v>
      </c>
      <c r="U21" s="19" t="str">
        <f>+'EVALUACION CON CONTROLES'!O26</f>
        <v>Ejecución</v>
      </c>
      <c r="V21" s="19" t="str">
        <f>+'EVALUACION CON CONTROLES'!P26</f>
        <v>Ejecución</v>
      </c>
      <c r="W21" s="19" t="str">
        <f>+'EVALUACION CON CONTROLES'!Q26</f>
        <v>Ejecución</v>
      </c>
      <c r="X21" s="20" t="str">
        <f>+'EVALUACION CON CONTROLES'!R26</f>
        <v xml:space="preserve">Permanente </v>
      </c>
    </row>
    <row r="22" spans="2:24" ht="85.5" x14ac:dyDescent="0.2">
      <c r="B22" s="17">
        <v>12</v>
      </c>
      <c r="C22" s="19" t="str">
        <f>+'EVALUACION CON CONTROLES'!C27:F27</f>
        <v>Eventos naturales tales como lluvias, inundaciones y sequias entre otros</v>
      </c>
      <c r="D22" s="18" t="str">
        <f>+'EVALUACION CON CONTROLES'!B27</f>
        <v>EJECUCIÓN</v>
      </c>
      <c r="E22" s="18" t="str">
        <f>VLOOKUP(C22,'IDENTIFICACION Y ANALISIS'!$B$19:$F$68,3,FALSE)</f>
        <v>Especifico</v>
      </c>
      <c r="F22" s="18" t="str">
        <f>VLOOKUP(C22,'IDENTIFICACION Y ANALISIS'!$B$19:$F$68,4,FALSE)</f>
        <v>Externo</v>
      </c>
      <c r="G22" s="19" t="str">
        <f>+EVALUACION!H28</f>
        <v>Interrupciones en las obras o destrucción parcial de las intervenciones.</v>
      </c>
      <c r="H22" s="19">
        <f>+EVALUACION!I28</f>
        <v>3</v>
      </c>
      <c r="I22" s="19">
        <f>+EVALUACION!J28</f>
        <v>3</v>
      </c>
      <c r="J22" s="19">
        <f>+EVALUACION!K28</f>
        <v>6</v>
      </c>
      <c r="K22" s="18" t="str">
        <f>+EVALUACION!L28</f>
        <v>ALTO</v>
      </c>
      <c r="L22" s="19" t="s">
        <v>135</v>
      </c>
      <c r="M22" s="18"/>
      <c r="N22" s="19" t="str">
        <f>+'EVALUACION CON CONTROLES'!G27</f>
        <v>Diseñar un plan de contingencia para la gestión de eventos climáticos adversos.</v>
      </c>
      <c r="O22" s="19">
        <f>+'EVALUACION CON CONTROLES'!I27</f>
        <v>3</v>
      </c>
      <c r="P22" s="19">
        <f>+'EVALUACION CON CONTROLES'!J27</f>
        <v>3</v>
      </c>
      <c r="Q22" s="19">
        <f>+'EVALUACION CON CONTROLES'!K27</f>
        <v>6</v>
      </c>
      <c r="R22" s="18" t="str">
        <f>+'EVALUACION CON CONTROLES'!L27</f>
        <v>ALTO</v>
      </c>
      <c r="S22" s="19" t="str">
        <f>+'EVALUACION CON CONTROLES'!M27</f>
        <v>Si</v>
      </c>
      <c r="T22" s="19" t="str">
        <f>+'EVALUACION CON CONTROLES'!N27</f>
        <v>CONTRATISTA</v>
      </c>
      <c r="U22" s="19" t="str">
        <f>+'EVALUACION CON CONTROLES'!O27</f>
        <v>Ejecución</v>
      </c>
      <c r="V22" s="19" t="str">
        <f>+'EVALUACION CON CONTROLES'!P27</f>
        <v>Ejecución</v>
      </c>
      <c r="W22" s="19" t="str">
        <f>+'EVALUACION CON CONTROLES'!Q27</f>
        <v>Ejecución</v>
      </c>
      <c r="X22" s="20" t="str">
        <f>+'EVALUACION CON CONTROLES'!R27</f>
        <v xml:space="preserve">Permanente </v>
      </c>
    </row>
    <row r="23" spans="2:24" ht="142.5" x14ac:dyDescent="0.2">
      <c r="B23" s="17">
        <v>13</v>
      </c>
      <c r="C23" s="19" t="str">
        <f>+'EVALUACION CON CONTROLES'!C28:F28</f>
        <v>Incumplimiento derivado del trámite de los permisos con autoridades ambientales, la obtención de los mismos, paz y salvos</v>
      </c>
      <c r="D23" s="18" t="str">
        <f>+'EVALUACION CON CONTROLES'!B28</f>
        <v>EJECUCIÓN</v>
      </c>
      <c r="E23" s="18" t="str">
        <f>VLOOKUP(C23,'IDENTIFICACION Y ANALISIS'!$B$19:$F$68,3,FALSE)</f>
        <v>Especifico</v>
      </c>
      <c r="F23" s="18" t="str">
        <f>VLOOKUP(C23,'IDENTIFICACION Y ANALISIS'!$B$19:$F$68,4,FALSE)</f>
        <v>Interno</v>
      </c>
      <c r="G23" s="19" t="str">
        <f>+EVALUACION!H29</f>
        <v>Demoras significativas en la ejecución del proyecto debido a falta de permisos.</v>
      </c>
      <c r="H23" s="19">
        <f>+EVALUACION!I29</f>
        <v>3</v>
      </c>
      <c r="I23" s="19">
        <f>+EVALUACION!J29</f>
        <v>4</v>
      </c>
      <c r="J23" s="19">
        <f>+EVALUACION!K29</f>
        <v>7</v>
      </c>
      <c r="K23" s="18" t="str">
        <f>+EVALUACION!L29</f>
        <v>ALTO</v>
      </c>
      <c r="L23" s="19" t="s">
        <v>189</v>
      </c>
      <c r="M23" s="18"/>
      <c r="N23" s="19" t="str">
        <f>+'EVALUACION CON CONTROLES'!G28</f>
        <v>Asegurar que todos los permisos ambientales se tramiten con suficiente antelación y hacer seguimiento continuo.</v>
      </c>
      <c r="O23" s="19">
        <f>+'EVALUACION CON CONTROLES'!I28</f>
        <v>3</v>
      </c>
      <c r="P23" s="19">
        <f>+'EVALUACION CON CONTROLES'!J28</f>
        <v>4</v>
      </c>
      <c r="Q23" s="19">
        <f>+'EVALUACION CON CONTROLES'!K28</f>
        <v>7</v>
      </c>
      <c r="R23" s="18" t="str">
        <f>+'EVALUACION CON CONTROLES'!L28</f>
        <v>ALTO</v>
      </c>
      <c r="S23" s="19" t="str">
        <f>+'EVALUACION CON CONTROLES'!M28</f>
        <v>Si</v>
      </c>
      <c r="T23" s="19" t="str">
        <f>+'EVALUACION CON CONTROLES'!N28</f>
        <v>FDLT</v>
      </c>
      <c r="U23" s="19" t="str">
        <f>+'EVALUACION CON CONTROLES'!O28</f>
        <v>Ejecución</v>
      </c>
      <c r="V23" s="19" t="str">
        <f>+'EVALUACION CON CONTROLES'!P28</f>
        <v>Ejecución</v>
      </c>
      <c r="W23" s="19" t="str">
        <f>+'EVALUACION CON CONTROLES'!Q28</f>
        <v>Ejecución</v>
      </c>
      <c r="X23" s="20" t="str">
        <f>+'EVALUACION CON CONTROLES'!R28</f>
        <v xml:space="preserve">Permanente </v>
      </c>
    </row>
    <row r="24" spans="2:24" x14ac:dyDescent="0.2">
      <c r="B24" s="45"/>
      <c r="X24" s="46"/>
    </row>
    <row r="25" spans="2:24" ht="15" x14ac:dyDescent="0.25">
      <c r="B25" s="45"/>
      <c r="E25" s="14"/>
      <c r="F25" s="303" t="s">
        <v>128</v>
      </c>
      <c r="G25" s="303"/>
      <c r="H25" s="14"/>
      <c r="I25" s="14"/>
      <c r="J25" s="289" t="s">
        <v>21</v>
      </c>
      <c r="K25" s="289"/>
      <c r="L25" s="289"/>
      <c r="M25" s="289"/>
      <c r="X25" s="46"/>
    </row>
    <row r="26" spans="2:24" ht="15" x14ac:dyDescent="0.2">
      <c r="B26" s="45"/>
      <c r="E26" s="296" t="s">
        <v>2</v>
      </c>
      <c r="F26" s="41" t="s">
        <v>15</v>
      </c>
      <c r="G26" s="41" t="s">
        <v>14</v>
      </c>
      <c r="H26" s="14"/>
      <c r="I26" s="14"/>
      <c r="J26" s="285" t="s">
        <v>20</v>
      </c>
      <c r="K26" s="286"/>
      <c r="L26" s="285" t="s">
        <v>14</v>
      </c>
      <c r="M26" s="286"/>
      <c r="X26" s="46"/>
    </row>
    <row r="27" spans="2:24" ht="57" x14ac:dyDescent="0.2">
      <c r="B27" s="45"/>
      <c r="E27" s="296"/>
      <c r="F27" s="19" t="s">
        <v>9</v>
      </c>
      <c r="G27" s="19">
        <v>1</v>
      </c>
      <c r="H27" s="14"/>
      <c r="I27" s="14"/>
      <c r="J27" s="287" t="s">
        <v>17</v>
      </c>
      <c r="K27" s="288"/>
      <c r="L27" s="275">
        <v>1</v>
      </c>
      <c r="M27" s="275"/>
      <c r="X27" s="46"/>
    </row>
    <row r="28" spans="2:24" ht="57" x14ac:dyDescent="0.2">
      <c r="B28" s="45"/>
      <c r="E28" s="296"/>
      <c r="F28" s="19" t="s">
        <v>10</v>
      </c>
      <c r="G28" s="19">
        <v>2</v>
      </c>
      <c r="H28" s="14"/>
      <c r="I28" s="14"/>
      <c r="J28" s="287" t="s">
        <v>18</v>
      </c>
      <c r="K28" s="288"/>
      <c r="L28" s="275">
        <v>2</v>
      </c>
      <c r="M28" s="275"/>
      <c r="X28" s="46"/>
    </row>
    <row r="29" spans="2:24" ht="71.25" x14ac:dyDescent="0.2">
      <c r="B29" s="45"/>
      <c r="E29" s="296"/>
      <c r="F29" s="19" t="s">
        <v>11</v>
      </c>
      <c r="G29" s="19">
        <v>3</v>
      </c>
      <c r="H29" s="14"/>
      <c r="I29" s="14"/>
      <c r="J29" s="287" t="s">
        <v>1</v>
      </c>
      <c r="K29" s="288"/>
      <c r="L29" s="275">
        <v>3</v>
      </c>
      <c r="M29" s="275"/>
      <c r="X29" s="46"/>
    </row>
    <row r="30" spans="2:24" ht="42.75" x14ac:dyDescent="0.2">
      <c r="B30" s="45"/>
      <c r="E30" s="296"/>
      <c r="F30" s="19" t="s">
        <v>12</v>
      </c>
      <c r="G30" s="19">
        <v>4</v>
      </c>
      <c r="H30" s="14"/>
      <c r="I30" s="14"/>
      <c r="J30" s="287" t="s">
        <v>19</v>
      </c>
      <c r="K30" s="288"/>
      <c r="L30" s="275">
        <v>4</v>
      </c>
      <c r="M30" s="275"/>
      <c r="X30" s="46"/>
    </row>
    <row r="31" spans="2:24" ht="71.25" x14ac:dyDescent="0.2">
      <c r="B31" s="45"/>
      <c r="E31" s="296"/>
      <c r="F31" s="19" t="s">
        <v>13</v>
      </c>
      <c r="G31" s="19">
        <v>5</v>
      </c>
      <c r="H31" s="14"/>
      <c r="I31" s="14"/>
      <c r="J31" s="287" t="s">
        <v>0</v>
      </c>
      <c r="K31" s="288"/>
      <c r="L31" s="275">
        <v>5</v>
      </c>
      <c r="M31" s="275"/>
      <c r="X31" s="46"/>
    </row>
    <row r="32" spans="2:24" x14ac:dyDescent="0.2">
      <c r="B32" s="45"/>
      <c r="D32" s="14"/>
      <c r="E32" s="14"/>
      <c r="F32" s="14"/>
      <c r="G32" s="14"/>
      <c r="H32" s="14"/>
      <c r="I32" s="14"/>
      <c r="J32" s="14"/>
      <c r="K32" s="14"/>
      <c r="L32" s="14"/>
      <c r="M32" s="14"/>
      <c r="X32" s="46"/>
    </row>
    <row r="33" spans="2:24" ht="15" x14ac:dyDescent="0.25">
      <c r="B33" s="45"/>
      <c r="D33" s="289" t="s">
        <v>22</v>
      </c>
      <c r="E33" s="289"/>
      <c r="F33" s="289"/>
      <c r="G33" s="289"/>
      <c r="H33" s="289"/>
      <c r="I33" s="289"/>
      <c r="J33" s="289"/>
      <c r="K33" s="289"/>
      <c r="X33" s="46"/>
    </row>
    <row r="34" spans="2:24" ht="15" x14ac:dyDescent="0.25">
      <c r="B34" s="45"/>
      <c r="D34" s="292" t="s">
        <v>15</v>
      </c>
      <c r="E34" s="292" t="s">
        <v>14</v>
      </c>
      <c r="F34" s="280" t="s">
        <v>17</v>
      </c>
      <c r="G34" s="280"/>
      <c r="H34" s="304" t="s">
        <v>18</v>
      </c>
      <c r="I34" s="305"/>
      <c r="J34" s="42" t="s">
        <v>1</v>
      </c>
      <c r="K34" s="42" t="s">
        <v>19</v>
      </c>
      <c r="L34" s="41" t="s">
        <v>0</v>
      </c>
      <c r="P34" s="289" t="s">
        <v>16</v>
      </c>
      <c r="Q34" s="289"/>
      <c r="R34" s="289"/>
      <c r="S34" s="289"/>
      <c r="T34" s="289"/>
      <c r="X34" s="46"/>
    </row>
    <row r="35" spans="2:24" ht="15" x14ac:dyDescent="0.2">
      <c r="B35" s="45"/>
      <c r="D35" s="292"/>
      <c r="E35" s="292"/>
      <c r="F35" s="295">
        <v>1</v>
      </c>
      <c r="G35" s="295"/>
      <c r="H35" s="293">
        <v>2</v>
      </c>
      <c r="I35" s="294"/>
      <c r="J35" s="43">
        <v>3</v>
      </c>
      <c r="K35" s="43">
        <v>4</v>
      </c>
      <c r="L35" s="43">
        <v>5</v>
      </c>
      <c r="P35" s="280" t="s">
        <v>22</v>
      </c>
      <c r="Q35" s="280"/>
      <c r="R35" s="280"/>
      <c r="S35" s="280" t="s">
        <v>23</v>
      </c>
      <c r="T35" s="280"/>
      <c r="X35" s="46"/>
    </row>
    <row r="36" spans="2:24" ht="57" x14ac:dyDescent="0.2">
      <c r="B36" s="45"/>
      <c r="D36" s="19" t="s">
        <v>9</v>
      </c>
      <c r="E36" s="21">
        <v>1</v>
      </c>
      <c r="F36" s="283">
        <v>2</v>
      </c>
      <c r="G36" s="283"/>
      <c r="H36" s="281">
        <v>3</v>
      </c>
      <c r="I36" s="282"/>
      <c r="J36" s="39">
        <v>4</v>
      </c>
      <c r="K36" s="44">
        <v>5</v>
      </c>
      <c r="L36" s="38">
        <v>6</v>
      </c>
      <c r="P36" s="300" t="s">
        <v>24</v>
      </c>
      <c r="Q36" s="300"/>
      <c r="R36" s="300"/>
      <c r="S36" s="297" t="s">
        <v>25</v>
      </c>
      <c r="T36" s="297"/>
      <c r="X36" s="46"/>
    </row>
    <row r="37" spans="2:24" ht="42.75" x14ac:dyDescent="0.2">
      <c r="B37" s="45"/>
      <c r="D37" s="19" t="s">
        <v>10</v>
      </c>
      <c r="E37" s="21">
        <v>2</v>
      </c>
      <c r="F37" s="283">
        <v>3</v>
      </c>
      <c r="G37" s="283"/>
      <c r="H37" s="281">
        <v>4</v>
      </c>
      <c r="I37" s="282"/>
      <c r="J37" s="44">
        <v>5</v>
      </c>
      <c r="K37" s="38">
        <v>6</v>
      </c>
      <c r="L37" s="38">
        <v>7</v>
      </c>
      <c r="P37" s="277" t="s">
        <v>26</v>
      </c>
      <c r="Q37" s="277"/>
      <c r="R37" s="277"/>
      <c r="S37" s="297" t="s">
        <v>27</v>
      </c>
      <c r="T37" s="297"/>
      <c r="X37" s="46"/>
    </row>
    <row r="38" spans="2:24" ht="57" x14ac:dyDescent="0.2">
      <c r="B38" s="45"/>
      <c r="D38" s="19" t="s">
        <v>11</v>
      </c>
      <c r="E38" s="21">
        <v>3</v>
      </c>
      <c r="F38" s="283">
        <v>4</v>
      </c>
      <c r="G38" s="283"/>
      <c r="H38" s="298">
        <v>5</v>
      </c>
      <c r="I38" s="299"/>
      <c r="J38" s="38">
        <v>6</v>
      </c>
      <c r="K38" s="38">
        <v>7</v>
      </c>
      <c r="L38" s="40">
        <v>8</v>
      </c>
      <c r="P38" s="284">
        <v>5</v>
      </c>
      <c r="Q38" s="284"/>
      <c r="R38" s="284"/>
      <c r="S38" s="297" t="s">
        <v>28</v>
      </c>
      <c r="T38" s="297"/>
      <c r="X38" s="46"/>
    </row>
    <row r="39" spans="2:24" ht="42.75" x14ac:dyDescent="0.2">
      <c r="B39" s="45"/>
      <c r="D39" s="19" t="s">
        <v>12</v>
      </c>
      <c r="E39" s="21">
        <v>4</v>
      </c>
      <c r="F39" s="284">
        <v>5</v>
      </c>
      <c r="G39" s="284"/>
      <c r="H39" s="278">
        <v>6</v>
      </c>
      <c r="I39" s="279"/>
      <c r="J39" s="38">
        <v>7</v>
      </c>
      <c r="K39" s="40">
        <v>8</v>
      </c>
      <c r="L39" s="40">
        <v>9</v>
      </c>
      <c r="P39" s="283" t="s">
        <v>29</v>
      </c>
      <c r="Q39" s="283"/>
      <c r="R39" s="283"/>
      <c r="S39" s="297" t="s">
        <v>30</v>
      </c>
      <c r="T39" s="297"/>
      <c r="X39" s="46"/>
    </row>
    <row r="40" spans="2:24" ht="57" x14ac:dyDescent="0.2">
      <c r="B40" s="45"/>
      <c r="D40" s="19" t="s">
        <v>13</v>
      </c>
      <c r="E40" s="21">
        <v>5</v>
      </c>
      <c r="F40" s="277">
        <v>6</v>
      </c>
      <c r="G40" s="277"/>
      <c r="H40" s="278">
        <v>7</v>
      </c>
      <c r="I40" s="279"/>
      <c r="J40" s="40">
        <v>8</v>
      </c>
      <c r="K40" s="40">
        <v>9</v>
      </c>
      <c r="L40" s="40">
        <v>10</v>
      </c>
      <c r="X40" s="46"/>
    </row>
    <row r="41" spans="2:24" ht="15" thickBot="1" x14ac:dyDescent="0.25">
      <c r="B41" s="22"/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5"/>
    </row>
    <row r="42" spans="2:24" x14ac:dyDescent="0.2">
      <c r="D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spans="2:24" x14ac:dyDescent="0.2">
      <c r="D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2:24" x14ac:dyDescent="0.2">
      <c r="D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2:24" x14ac:dyDescent="0.2">
      <c r="B45" s="16" t="s">
        <v>135</v>
      </c>
      <c r="D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2:24" ht="15" x14ac:dyDescent="0.25">
      <c r="B46" s="16" t="s">
        <v>189</v>
      </c>
      <c r="D46" s="26"/>
      <c r="F46" s="14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</row>
    <row r="47" spans="2:24" x14ac:dyDescent="0.2">
      <c r="B47" s="16" t="s">
        <v>191</v>
      </c>
      <c r="D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spans="2:24" x14ac:dyDescent="0.2">
      <c r="D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49" spans="4:18" x14ac:dyDescent="0.2">
      <c r="D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</row>
    <row r="50" spans="4:18" x14ac:dyDescent="0.2">
      <c r="D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spans="4:18" x14ac:dyDescent="0.2">
      <c r="D51" s="14"/>
    </row>
    <row r="52" spans="4:18" x14ac:dyDescent="0.2">
      <c r="D52" s="14"/>
    </row>
  </sheetData>
  <mergeCells count="49">
    <mergeCell ref="S39:T39"/>
    <mergeCell ref="P39:R39"/>
    <mergeCell ref="P36:R36"/>
    <mergeCell ref="B9:R9"/>
    <mergeCell ref="B6:X6"/>
    <mergeCell ref="F25:G25"/>
    <mergeCell ref="J25:M25"/>
    <mergeCell ref="H34:I34"/>
    <mergeCell ref="J27:K27"/>
    <mergeCell ref="J28:K28"/>
    <mergeCell ref="L29:M29"/>
    <mergeCell ref="L30:M30"/>
    <mergeCell ref="D33:K33"/>
    <mergeCell ref="F34:G34"/>
    <mergeCell ref="L27:M27"/>
    <mergeCell ref="L28:M28"/>
    <mergeCell ref="S36:T36"/>
    <mergeCell ref="F36:G36"/>
    <mergeCell ref="S37:T37"/>
    <mergeCell ref="S38:T38"/>
    <mergeCell ref="H38:I38"/>
    <mergeCell ref="F37:G37"/>
    <mergeCell ref="J30:K30"/>
    <mergeCell ref="P34:T34"/>
    <mergeCell ref="B2:B4"/>
    <mergeCell ref="C2:V4"/>
    <mergeCell ref="E34:E35"/>
    <mergeCell ref="H35:I35"/>
    <mergeCell ref="J31:K31"/>
    <mergeCell ref="L31:M31"/>
    <mergeCell ref="D34:D35"/>
    <mergeCell ref="F35:G35"/>
    <mergeCell ref="E26:E31"/>
    <mergeCell ref="W2:X4"/>
    <mergeCell ref="B7:X8"/>
    <mergeCell ref="F40:G40"/>
    <mergeCell ref="H40:I40"/>
    <mergeCell ref="P35:R35"/>
    <mergeCell ref="H37:I37"/>
    <mergeCell ref="H36:I36"/>
    <mergeCell ref="F38:G38"/>
    <mergeCell ref="F39:G39"/>
    <mergeCell ref="P38:R38"/>
    <mergeCell ref="H39:I39"/>
    <mergeCell ref="P37:R37"/>
    <mergeCell ref="L26:M26"/>
    <mergeCell ref="J26:K26"/>
    <mergeCell ref="J29:K29"/>
    <mergeCell ref="S35:T35"/>
  </mergeCells>
  <phoneticPr fontId="1" type="noConversion"/>
  <conditionalFormatting sqref="K11:K23">
    <cfRule type="cellIs" dxfId="7" priority="41" stopIfTrue="1" operator="equal">
      <formula>"EXTREMO"</formula>
    </cfRule>
    <cfRule type="cellIs" dxfId="6" priority="42" stopIfTrue="1" operator="equal">
      <formula>"ALTO"</formula>
    </cfRule>
    <cfRule type="cellIs" dxfId="5" priority="43" stopIfTrue="1" operator="equal">
      <formula>"MEDIO"</formula>
    </cfRule>
    <cfRule type="cellIs" dxfId="4" priority="44" stopIfTrue="1" operator="equal">
      <formula>"BAJO"</formula>
    </cfRule>
  </conditionalFormatting>
  <conditionalFormatting sqref="R11:R23">
    <cfRule type="cellIs" dxfId="3" priority="81" stopIfTrue="1" operator="equal">
      <formula>"EXTREMO"</formula>
    </cfRule>
    <cfRule type="cellIs" dxfId="2" priority="82" stopIfTrue="1" operator="equal">
      <formula>"ALTO"</formula>
    </cfRule>
    <cfRule type="cellIs" dxfId="1" priority="83" stopIfTrue="1" operator="equal">
      <formula>"MEDIO"</formula>
    </cfRule>
    <cfRule type="cellIs" dxfId="0" priority="84" stopIfTrue="1" operator="equal">
      <formula>"BAJO"</formula>
    </cfRule>
  </conditionalFormatting>
  <dataValidations count="1">
    <dataValidation type="list" allowBlank="1" showInputMessage="1" showErrorMessage="1" sqref="L11:L23">
      <formula1>OPCIONES</formula1>
    </dataValidation>
  </dataValidations>
  <printOptions horizontalCentered="1" verticalCentered="1"/>
  <pageMargins left="0.25" right="0.25" top="0.75" bottom="0.75" header="0.3" footer="0.3"/>
  <pageSetup scale="45" orientation="landscape" verticalDpi="4294967295" r:id="rId1"/>
  <headerFooter alignWithMargins="0"/>
  <rowBreaks count="1" manualBreakCount="1">
    <brk id="17" min="1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CONTEXTO</vt:lpstr>
      <vt:lpstr>IDENTIFICACION Y ANALISIS</vt:lpstr>
      <vt:lpstr>EVALUACION</vt:lpstr>
      <vt:lpstr>EVALUACION CON CONTROLES</vt:lpstr>
      <vt:lpstr>ASIGNACION Y TRATAMIENTO</vt:lpstr>
      <vt:lpstr>contratación</vt:lpstr>
      <vt:lpstr>ejecución</vt:lpstr>
      <vt:lpstr>OPCIONES</vt:lpstr>
      <vt:lpstr>planeación</vt:lpstr>
      <vt:lpstr>'ASIGNACION Y TRATAMIENTO'!Print_Area</vt:lpstr>
      <vt:lpstr>CONTEXTO!Print_Area</vt:lpstr>
      <vt:lpstr>EVALUACION!Print_Area</vt:lpstr>
      <vt:lpstr>'EVALUACION CON CONTROLES'!Print_Area</vt:lpstr>
      <vt:lpstr>'IDENTIFICACION Y ANALISIS'!Print_Area</vt:lpstr>
      <vt:lpstr>'ASIGNACION Y TRATAMIENTO'!Print_Titles</vt:lpstr>
      <vt:lpstr>selección</vt:lpstr>
    </vt:vector>
  </TitlesOfParts>
  <Company>Workgroup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Parra</dc:creator>
  <cp:lastModifiedBy>Hernan Romero</cp:lastModifiedBy>
  <cp:lastPrinted>2021-08-05T16:35:29Z</cp:lastPrinted>
  <dcterms:created xsi:type="dcterms:W3CDTF">2007-06-14T01:55:06Z</dcterms:created>
  <dcterms:modified xsi:type="dcterms:W3CDTF">2024-10-25T14:31:22Z</dcterms:modified>
</cp:coreProperties>
</file>