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ILO\OneDrive - Agencia Nacional De Tierras - ANT\Escritorio\FONDO DE DESARROLLO LOCAL DE TEUSAQUILLO\FORMULACIÓN VIGENCIA 2024\PROCESOS FINALES\MENOR CUANTÍA 2090\"/>
    </mc:Choice>
  </mc:AlternateContent>
  <xr:revisionPtr revIDLastSave="0" documentId="13_ncr:1_{FD635DED-308B-49D5-BF8F-D8F0708FF905}" xr6:coauthVersionLast="47" xr6:coauthVersionMax="47" xr10:uidLastSave="{00000000-0000-0000-0000-000000000000}"/>
  <bookViews>
    <workbookView xWindow="-120" yWindow="-120" windowWidth="20730" windowHeight="11160" tabRatio="900" activeTab="4" xr2:uid="{00000000-000D-0000-FFFF-FFFF00000000}"/>
  </bookViews>
  <sheets>
    <sheet name="CONTEXTO" sheetId="16" r:id="rId1"/>
    <sheet name="IDENTIFICACION Y ANALISIS" sheetId="2" r:id="rId2"/>
    <sheet name="EVALUACION" sheetId="11" r:id="rId3"/>
    <sheet name="EVALUACION CON CONTROLES" sheetId="15" r:id="rId4"/>
    <sheet name="ASIGNACION Y TRATAMIENTO" sheetId="6" r:id="rId5"/>
  </sheets>
  <definedNames>
    <definedName name="_xlnm._FilterDatabase" localSheetId="4" hidden="1">'ASIGNACION Y TRATAMIENTO'!#REF!</definedName>
    <definedName name="_xlnm.Print_Area" localSheetId="4">'ASIGNACION Y TRATAMIENTO'!$B$2:$X$38</definedName>
    <definedName name="_xlnm.Print_Area" localSheetId="0">CONTEXTO!$B$2:$F$19</definedName>
    <definedName name="_xlnm.Print_Area" localSheetId="2">EVALUACION!$B$2:$L$53</definedName>
    <definedName name="_xlnm.Print_Area" localSheetId="3">'EVALUACION CON CONTROLES'!$B$2:$R$55</definedName>
    <definedName name="_xlnm.Print_Area" localSheetId="1">'IDENTIFICACION Y ANALISIS'!$B$2:$F$68</definedName>
    <definedName name="contratación">'IDENTIFICACION Y ANALISIS'!$B$39:$B$43</definedName>
    <definedName name="ejecución">'IDENTIFICACION Y ANALISIS'!$B$45:$B$68</definedName>
    <definedName name="OPCIONES">'ASIGNACION Y TRATAMIENTO'!$B$42:$B$44</definedName>
    <definedName name="planeación">'IDENTIFICACION Y ANALISIS'!$B$19:$B$29</definedName>
    <definedName name="selección">'IDENTIFICACION Y ANALISIS'!$B$31:$B$37</definedName>
    <definedName name="_xlnm.Print_Titles" localSheetId="4">'ASIGNACION Y TRATAMIENTO'!$2:$5</definedName>
  </definedNames>
  <calcPr calcId="191029"/>
</workbook>
</file>

<file path=xl/calcChain.xml><?xml version="1.0" encoding="utf-8"?>
<calcChain xmlns="http://schemas.openxmlformats.org/spreadsheetml/2006/main">
  <c r="K24" i="11" l="1"/>
  <c r="K23" i="11"/>
  <c r="K22" i="11"/>
  <c r="K21" i="11"/>
  <c r="K20" i="11"/>
  <c r="K19" i="11"/>
  <c r="K18" i="11"/>
  <c r="I16" i="15" l="1"/>
  <c r="J16" i="15"/>
  <c r="C16" i="15"/>
  <c r="K17" i="11"/>
  <c r="J11" i="6" s="1"/>
  <c r="B6" i="6"/>
  <c r="G12" i="6"/>
  <c r="H12" i="6"/>
  <c r="I12" i="6"/>
  <c r="N12" i="6"/>
  <c r="S12" i="6"/>
  <c r="T12" i="6"/>
  <c r="U12" i="6"/>
  <c r="V12" i="6"/>
  <c r="W12" i="6"/>
  <c r="X12" i="6"/>
  <c r="G13" i="6"/>
  <c r="H13" i="6"/>
  <c r="I13" i="6"/>
  <c r="N13" i="6"/>
  <c r="S13" i="6"/>
  <c r="T13" i="6"/>
  <c r="U13" i="6"/>
  <c r="V13" i="6"/>
  <c r="W13" i="6"/>
  <c r="X13" i="6"/>
  <c r="G14" i="6"/>
  <c r="H14" i="6"/>
  <c r="I14" i="6"/>
  <c r="N14" i="6"/>
  <c r="S14" i="6"/>
  <c r="T14" i="6"/>
  <c r="U14" i="6"/>
  <c r="V14" i="6"/>
  <c r="W14" i="6"/>
  <c r="X14" i="6"/>
  <c r="G15" i="6"/>
  <c r="H15" i="6"/>
  <c r="I15" i="6"/>
  <c r="N15" i="6"/>
  <c r="S15" i="6"/>
  <c r="T15" i="6"/>
  <c r="U15" i="6"/>
  <c r="V15" i="6"/>
  <c r="W15" i="6"/>
  <c r="X15" i="6"/>
  <c r="G16" i="6"/>
  <c r="H16" i="6"/>
  <c r="I16" i="6"/>
  <c r="N16" i="6"/>
  <c r="S16" i="6"/>
  <c r="T16" i="6"/>
  <c r="U16" i="6"/>
  <c r="V16" i="6"/>
  <c r="W16" i="6"/>
  <c r="X16" i="6"/>
  <c r="G17" i="6"/>
  <c r="H17" i="6"/>
  <c r="I17" i="6"/>
  <c r="N17" i="6"/>
  <c r="S17" i="6"/>
  <c r="T17" i="6"/>
  <c r="U17" i="6"/>
  <c r="V17" i="6"/>
  <c r="W17" i="6"/>
  <c r="X17" i="6"/>
  <c r="G18" i="6"/>
  <c r="H18" i="6"/>
  <c r="I18" i="6"/>
  <c r="N18" i="6"/>
  <c r="S18" i="6"/>
  <c r="T18" i="6"/>
  <c r="U18" i="6"/>
  <c r="V18" i="6"/>
  <c r="W18" i="6"/>
  <c r="X18" i="6"/>
  <c r="G19" i="6"/>
  <c r="H19" i="6"/>
  <c r="I19" i="6"/>
  <c r="N19" i="6"/>
  <c r="S19" i="6"/>
  <c r="T19" i="6"/>
  <c r="U19" i="6"/>
  <c r="V19" i="6"/>
  <c r="W19" i="6"/>
  <c r="X19" i="6"/>
  <c r="G20" i="6"/>
  <c r="H20" i="6"/>
  <c r="I20" i="6"/>
  <c r="N20" i="6"/>
  <c r="S20" i="6"/>
  <c r="T20" i="6"/>
  <c r="U20" i="6"/>
  <c r="V20" i="6"/>
  <c r="W20" i="6"/>
  <c r="X20" i="6"/>
  <c r="B35" i="15"/>
  <c r="C35" i="15"/>
  <c r="I35" i="15"/>
  <c r="J35" i="15"/>
  <c r="B30" i="15"/>
  <c r="C30" i="15"/>
  <c r="I30" i="15"/>
  <c r="J30" i="15"/>
  <c r="B31" i="15"/>
  <c r="C31" i="15"/>
  <c r="I31" i="15"/>
  <c r="J31" i="15"/>
  <c r="B32" i="15"/>
  <c r="C32" i="15"/>
  <c r="I32" i="15"/>
  <c r="J32" i="15"/>
  <c r="B33" i="15"/>
  <c r="C33" i="15"/>
  <c r="I33" i="15"/>
  <c r="J33" i="15"/>
  <c r="B34" i="15"/>
  <c r="C34" i="15"/>
  <c r="I34" i="15"/>
  <c r="J34" i="15"/>
  <c r="B18" i="15"/>
  <c r="D13" i="6" s="1"/>
  <c r="C18" i="15"/>
  <c r="C13" i="6" s="1"/>
  <c r="I18" i="15"/>
  <c r="J18" i="15"/>
  <c r="P13" i="6" s="1"/>
  <c r="B19" i="15"/>
  <c r="D14" i="6" s="1"/>
  <c r="C19" i="15"/>
  <c r="C14" i="6" s="1"/>
  <c r="I19" i="15"/>
  <c r="J19" i="15"/>
  <c r="P14" i="6" s="1"/>
  <c r="B20" i="15"/>
  <c r="D15" i="6" s="1"/>
  <c r="C20" i="15"/>
  <c r="C15" i="6" s="1"/>
  <c r="I20" i="15"/>
  <c r="J20" i="15"/>
  <c r="P15" i="6" s="1"/>
  <c r="B21" i="15"/>
  <c r="D16" i="6" s="1"/>
  <c r="C21" i="15"/>
  <c r="C16" i="6" s="1"/>
  <c r="I21" i="15"/>
  <c r="O16" i="6" s="1"/>
  <c r="J21" i="15"/>
  <c r="P16" i="6" s="1"/>
  <c r="B22" i="15"/>
  <c r="D17" i="6" s="1"/>
  <c r="C22" i="15"/>
  <c r="C17" i="6" s="1"/>
  <c r="I22" i="15"/>
  <c r="O17" i="6"/>
  <c r="J22" i="15"/>
  <c r="P17" i="6" s="1"/>
  <c r="B23" i="15"/>
  <c r="D18" i="6" s="1"/>
  <c r="C23" i="15"/>
  <c r="C18" i="6" s="1"/>
  <c r="I23" i="15"/>
  <c r="O18" i="6" s="1"/>
  <c r="J23" i="15"/>
  <c r="P18" i="6" s="1"/>
  <c r="B24" i="15"/>
  <c r="D19" i="6"/>
  <c r="C24" i="15"/>
  <c r="C19" i="6" s="1"/>
  <c r="I24" i="15"/>
  <c r="O19" i="6" s="1"/>
  <c r="J24" i="15"/>
  <c r="P19" i="6" s="1"/>
  <c r="B25" i="15"/>
  <c r="D20" i="6" s="1"/>
  <c r="C25" i="15"/>
  <c r="C20" i="6" s="1"/>
  <c r="I25" i="15"/>
  <c r="O20" i="6" s="1"/>
  <c r="J25" i="15"/>
  <c r="P20" i="6" s="1"/>
  <c r="B26" i="15"/>
  <c r="C26" i="15"/>
  <c r="I26" i="15"/>
  <c r="J26" i="15"/>
  <c r="B27" i="15"/>
  <c r="C27" i="15"/>
  <c r="I27" i="15"/>
  <c r="J27" i="15"/>
  <c r="B28" i="15"/>
  <c r="C28" i="15"/>
  <c r="I28" i="15"/>
  <c r="J28" i="15"/>
  <c r="B29" i="15"/>
  <c r="C29" i="15"/>
  <c r="I29" i="15"/>
  <c r="J29" i="15"/>
  <c r="B17" i="15"/>
  <c r="D12" i="6" s="1"/>
  <c r="C17" i="15"/>
  <c r="C12" i="6" s="1"/>
  <c r="I17" i="15"/>
  <c r="J17" i="15"/>
  <c r="P12" i="6" s="1"/>
  <c r="P11" i="6"/>
  <c r="O11" i="6"/>
  <c r="B6" i="15"/>
  <c r="C11" i="6"/>
  <c r="F11" i="6" s="1"/>
  <c r="K26" i="11"/>
  <c r="J20" i="6" s="1"/>
  <c r="K25" i="11"/>
  <c r="J19" i="6" s="1"/>
  <c r="L24" i="11"/>
  <c r="K18" i="6" s="1"/>
  <c r="L23" i="11"/>
  <c r="K17" i="6" s="1"/>
  <c r="L22" i="11"/>
  <c r="K16" i="6" s="1"/>
  <c r="L21" i="11"/>
  <c r="K15" i="6" s="1"/>
  <c r="L20" i="11"/>
  <c r="K14" i="6" s="1"/>
  <c r="J13" i="6"/>
  <c r="J12" i="6"/>
  <c r="B16" i="15"/>
  <c r="D11" i="6" s="1"/>
  <c r="X11" i="6"/>
  <c r="W11" i="6"/>
  <c r="V11" i="6"/>
  <c r="U11" i="6"/>
  <c r="T11" i="6"/>
  <c r="S11" i="6"/>
  <c r="N11" i="6"/>
  <c r="I11" i="6"/>
  <c r="H11" i="6"/>
  <c r="G11" i="6"/>
  <c r="O14" i="6"/>
  <c r="O15" i="6"/>
  <c r="J16" i="6"/>
  <c r="K22" i="15" l="1"/>
  <c r="Q17" i="6" s="1"/>
  <c r="L25" i="11"/>
  <c r="K19" i="6" s="1"/>
  <c r="L19" i="11"/>
  <c r="K13" i="6" s="1"/>
  <c r="J17" i="6"/>
  <c r="K24" i="15"/>
  <c r="Q19" i="6" s="1"/>
  <c r="L18" i="11"/>
  <c r="K12" i="6" s="1"/>
  <c r="F18" i="6"/>
  <c r="E18" i="6"/>
  <c r="F20" i="6"/>
  <c r="E20" i="6"/>
  <c r="E17" i="6"/>
  <c r="F17" i="6"/>
  <c r="F19" i="6"/>
  <c r="E19" i="6"/>
  <c r="K25" i="15"/>
  <c r="K28" i="15"/>
  <c r="L28" i="15" s="1"/>
  <c r="K27" i="15"/>
  <c r="K26" i="15"/>
  <c r="K23" i="15"/>
  <c r="L23" i="15" s="1"/>
  <c r="R18" i="6" s="1"/>
  <c r="K21" i="15"/>
  <c r="E11" i="6"/>
  <c r="L26" i="11"/>
  <c r="K20" i="6" s="1"/>
  <c r="L22" i="15"/>
  <c r="R17" i="6" s="1"/>
  <c r="J15" i="6"/>
  <c r="K17" i="15"/>
  <c r="L17" i="15" s="1"/>
  <c r="R12" i="6" s="1"/>
  <c r="K29" i="15"/>
  <c r="L29" i="15" s="1"/>
  <c r="K20" i="15"/>
  <c r="L20" i="15" s="1"/>
  <c r="R15" i="6" s="1"/>
  <c r="K19" i="15"/>
  <c r="Q14" i="6" s="1"/>
  <c r="K18" i="15"/>
  <c r="Q13" i="6" s="1"/>
  <c r="K34" i="15"/>
  <c r="L34" i="15" s="1"/>
  <c r="K33" i="15"/>
  <c r="L33" i="15" s="1"/>
  <c r="K32" i="15"/>
  <c r="K30" i="15"/>
  <c r="L30" i="15" s="1"/>
  <c r="K35" i="15"/>
  <c r="E12" i="6"/>
  <c r="F12" i="6"/>
  <c r="E16" i="6"/>
  <c r="F16" i="6"/>
  <c r="F15" i="6"/>
  <c r="E15" i="6"/>
  <c r="F14" i="6"/>
  <c r="E14" i="6"/>
  <c r="E13" i="6"/>
  <c r="F13" i="6"/>
  <c r="K16" i="15"/>
  <c r="K31" i="15"/>
  <c r="L17" i="11"/>
  <c r="K11" i="6" s="1"/>
  <c r="O12" i="6"/>
  <c r="O13" i="6"/>
  <c r="J14" i="6"/>
  <c r="J18" i="6"/>
  <c r="L35" i="15" l="1"/>
  <c r="L24" i="15"/>
  <c r="R19" i="6" s="1"/>
  <c r="Q18" i="6"/>
  <c r="Q15" i="6"/>
  <c r="L18" i="15"/>
  <c r="R13" i="6" s="1"/>
  <c r="Q12" i="6"/>
  <c r="L32" i="15"/>
  <c r="L19" i="15"/>
  <c r="R14" i="6" s="1"/>
  <c r="Q16" i="6"/>
  <c r="L21" i="15"/>
  <c r="R16" i="6" s="1"/>
  <c r="L26" i="15"/>
  <c r="Q20" i="6"/>
  <c r="L25" i="15"/>
  <c r="R20" i="6" s="1"/>
  <c r="L27" i="15"/>
  <c r="Q11" i="6"/>
  <c r="L16" i="15"/>
  <c r="R11" i="6" s="1"/>
  <c r="L31" i="15"/>
</calcChain>
</file>

<file path=xl/sharedStrings.xml><?xml version="1.0" encoding="utf-8"?>
<sst xmlns="http://schemas.openxmlformats.org/spreadsheetml/2006/main" count="474" uniqueCount="218">
  <si>
    <t>Catastrófico</t>
  </si>
  <si>
    <t>Moderado</t>
  </si>
  <si>
    <t>Probabilidad</t>
  </si>
  <si>
    <t>Impacto</t>
  </si>
  <si>
    <t>Regulatorios</t>
  </si>
  <si>
    <t>%</t>
  </si>
  <si>
    <t>Financieros</t>
  </si>
  <si>
    <t>Probabilidad de Ocurrencia</t>
  </si>
  <si>
    <t>DEFINICIONES</t>
  </si>
  <si>
    <t>Raro (puede ocurrir excepcionalmente)</t>
  </si>
  <si>
    <t>Improbable (puede ocurrir ocasionalmente)</t>
  </si>
  <si>
    <t>Posible (puede ocurrir en cualquier momento futuro)</t>
  </si>
  <si>
    <t>Probable (probablemente va a ocurrir)</t>
  </si>
  <si>
    <t>Casi cierto (ocurre en la mayoria de circunstancias)</t>
  </si>
  <si>
    <t>Valoración</t>
  </si>
  <si>
    <t>Catagoria</t>
  </si>
  <si>
    <t>Categoria del Riesgo</t>
  </si>
  <si>
    <t>Insignificante</t>
  </si>
  <si>
    <t>Menor</t>
  </si>
  <si>
    <t>Mayor</t>
  </si>
  <si>
    <t>Categoria</t>
  </si>
  <si>
    <t>Impacto del Riesgo</t>
  </si>
  <si>
    <t>Valoración del Riesgo</t>
  </si>
  <si>
    <t>Categoría</t>
  </si>
  <si>
    <t xml:space="preserve">8, 9 y 10 </t>
  </si>
  <si>
    <t>Riesgo extremo</t>
  </si>
  <si>
    <t xml:space="preserve">6 y 7 </t>
  </si>
  <si>
    <t>Riesgo alto</t>
  </si>
  <si>
    <t>Riesgo medio</t>
  </si>
  <si>
    <t xml:space="preserve">2, 3 y 4 </t>
  </si>
  <si>
    <t>Riesgo bajo</t>
  </si>
  <si>
    <t>Economicos</t>
  </si>
  <si>
    <t>Sociales o Políticos</t>
  </si>
  <si>
    <t>Operacionales</t>
  </si>
  <si>
    <t>Ambientales</t>
  </si>
  <si>
    <t>TIPO</t>
  </si>
  <si>
    <t>CLASE</t>
  </si>
  <si>
    <t>FUENTE</t>
  </si>
  <si>
    <t>ETAPAS</t>
  </si>
  <si>
    <t>Inadecuada escogencia de la modalidad de contratación</t>
  </si>
  <si>
    <t xml:space="preserve">Requisitos habilitantes inapropiados para el proceso de selección </t>
  </si>
  <si>
    <t xml:space="preserve">Inadecuada  descripción del bien o servicio requerido </t>
  </si>
  <si>
    <t>Ausencia de fundamentación de la justificación y conveniencia de la contratación</t>
  </si>
  <si>
    <t>Requisitos habilitantes que impidan la selección objetiva</t>
  </si>
  <si>
    <t>No aprobación o demoras en la expedición vigencias futuras</t>
  </si>
  <si>
    <t>Apertura de procesos sin disponibilidad  presupuestal</t>
  </si>
  <si>
    <t>Inadecuado manejo administrativo del proceso contractual</t>
  </si>
  <si>
    <t>Inadecuada evaluación de las ofertas y/o verificación de requisitos habilitantes</t>
  </si>
  <si>
    <t>Contestación inoportuna a todas las observaciones formuladas a los documentos de la contratación</t>
  </si>
  <si>
    <t>No publicación de la documentación del proceso de selección en el SECOP</t>
  </si>
  <si>
    <t>Selección de ofertas con precios  artificialmente bajos.</t>
  </si>
  <si>
    <t>Confabulacion de los proponentes (Colusión)</t>
  </si>
  <si>
    <t>Falta de constitución o constitución tardía de la garantía única. Aceptación de garantías que no se ajustan a lo contemplado en el contrato</t>
  </si>
  <si>
    <t>Presentación de reclamos de terceros sobre la selección del oferente que retrasen el perfeccionamiento del contrato.</t>
  </si>
  <si>
    <t>Fluctuaciones del valor de la moneda</t>
  </si>
  <si>
    <t>Cambio de precios en factores de producción.</t>
  </si>
  <si>
    <t>Variación de los precios del mercado</t>
  </si>
  <si>
    <t>Factores políticos o macroeconómicos.</t>
  </si>
  <si>
    <t>Cancelación de pedidos.</t>
  </si>
  <si>
    <t>Variación en la disponibilidad o en el costo de los insumos necesarios para prestar los servicios.</t>
  </si>
  <si>
    <t>Incumplimiento de compromisos adquiridos por el contratista seleccionado con sus subcontratistas, suministradores de bienes y servicios.</t>
  </si>
  <si>
    <t>Incumplimiento de la administración en los pagos.</t>
  </si>
  <si>
    <t>Defecto en la instalación de equipos</t>
  </si>
  <si>
    <t>Defectos en los equipos.</t>
  </si>
  <si>
    <t>Daños a los equipos objeto de mantenimiento y/o otros bienes</t>
  </si>
  <si>
    <t>Imposición de nuevos tributos</t>
  </si>
  <si>
    <t>Imposición de nuevos trámites o permisos</t>
  </si>
  <si>
    <t>Cambios en el marco regulatorio o normatividad aplicable al proyecto.</t>
  </si>
  <si>
    <t>Variación de tasas o tarifas</t>
  </si>
  <si>
    <t>Demora en el inicio previsto para la ejecución de la obra</t>
  </si>
  <si>
    <t>Fuentes de materiales</t>
  </si>
  <si>
    <t>Programación de obra</t>
  </si>
  <si>
    <t>Incumplimiento derivado del trámite de los permisos con autoridades ambientales, la obtención de los mismos, paz y salvos</t>
  </si>
  <si>
    <t>Inadecuada identificación de las condiciones contractuales</t>
  </si>
  <si>
    <t>De la naturaleza</t>
  </si>
  <si>
    <t>Eventos naturales tales como lluvias, inundaciones y sequias entre otros</t>
  </si>
  <si>
    <t>Nuevos desarrollos técnologicos o estandares que influyen en la ejecución del contrato</t>
  </si>
  <si>
    <t>Obsolecencia técnologica</t>
  </si>
  <si>
    <t>Técnologicos</t>
  </si>
  <si>
    <t>Falta de claridad en la elaboración de los actos administrativos</t>
  </si>
  <si>
    <t>Inadecuada elaboración de estudios y diseños</t>
  </si>
  <si>
    <t>SELECCIÓN</t>
  </si>
  <si>
    <t>CONTRATACIÓN</t>
  </si>
  <si>
    <t>EJECUCIÓN</t>
  </si>
  <si>
    <t>PLANEACIÓN</t>
  </si>
  <si>
    <t>Estatal</t>
  </si>
  <si>
    <t>Especifico</t>
  </si>
  <si>
    <t>General</t>
  </si>
  <si>
    <t>Interno</t>
  </si>
  <si>
    <t>Externo</t>
  </si>
  <si>
    <t>ETAPA</t>
  </si>
  <si>
    <t>No</t>
  </si>
  <si>
    <t>Clase</t>
  </si>
  <si>
    <t>Fuente</t>
  </si>
  <si>
    <t>Etapa</t>
  </si>
  <si>
    <t>Descripción (Que puede pasar y, cómo puede ocurrir)</t>
  </si>
  <si>
    <t>Consecuencias de la ocurrencia del evento</t>
  </si>
  <si>
    <t>Calificación total</t>
  </si>
  <si>
    <t>Prioridad</t>
  </si>
  <si>
    <t>¿A quien se le asigna?</t>
  </si>
  <si>
    <t>Tratamiento/Controles a ser implementados</t>
  </si>
  <si>
    <t>Calidad  de  las  obras</t>
  </si>
  <si>
    <t>Riesgo   geológico</t>
  </si>
  <si>
    <t>Calificación Total</t>
  </si>
  <si>
    <t>¿Afecta el equilibrio económico del contrato?</t>
  </si>
  <si>
    <t>Persona responsable por implementar el tratamiento</t>
  </si>
  <si>
    <t>Fecha estimada en que se inicia el tratamiento</t>
  </si>
  <si>
    <t>Fecha estimada en que se completa el tratamiento</t>
  </si>
  <si>
    <t>¿Cómo se realiza el monitoreo</t>
  </si>
  <si>
    <t>Periodicidad ¿Cuándo?</t>
  </si>
  <si>
    <t>INSTRUCCIONES PARA LA IDENTIFICACIÓN,  ANALISIS, EVALUACIÓN , ASIGNACIÓN Y TRATAMIENTO DE RIESGOS EN LA CONTRATACIÓN</t>
  </si>
  <si>
    <t>1) Describa el tratamiento/controles a ser implementados</t>
  </si>
  <si>
    <t>Calificación Cualitativa</t>
  </si>
  <si>
    <t>Calificación Monetaria</t>
  </si>
  <si>
    <t>Obstruye la ejecución del contrato de manera intrascendente.</t>
  </si>
  <si>
    <t>Perturba la ejecución del contrato de manera grave imposibilitando la consecución del objeto contractual.</t>
  </si>
  <si>
    <t>Impacto sobre el valor del contrato en más del treinta por ciento (30%).</t>
  </si>
  <si>
    <t>Obstruye la ejecución del contrato sustancialmente pero aun así permite la consecución del objeto contractual</t>
  </si>
  <si>
    <t>Incrementa el valor del contrato entre el quince (15%) y el treinta por ciento (30%).</t>
  </si>
  <si>
    <t>Afecta la ejecución del contrato sin alterar el beneficio para las partes</t>
  </si>
  <si>
    <t>Genera un impacto sobre el valor del contrato entre el cinco (5%) y el quince por ciento (15%).</t>
  </si>
  <si>
    <t>Dificulta la ejecución del contrato de manera baja, aplicando medidas mínimas se pueden lograr el objeto contractual</t>
  </si>
  <si>
    <t>Los sobrecostos no representan más del cinco por ciento (5%) del valor del contrato.</t>
  </si>
  <si>
    <t>Los sobrecostos no representan más del uno por ciento (1%) del valor del contrato.</t>
  </si>
  <si>
    <t>Cualitativa</t>
  </si>
  <si>
    <t>Monetaria</t>
  </si>
  <si>
    <t>CALIFICACIÓN</t>
  </si>
  <si>
    <t>ESTABLECER EL CONTEXTO</t>
  </si>
  <si>
    <t xml:space="preserve">Categoria </t>
  </si>
  <si>
    <t>Inadecuado análisis  económico estimativo del valor del contrato</t>
  </si>
  <si>
    <t>Falta de solicitud o solicitud tardía del registro  presupuestal</t>
  </si>
  <si>
    <t>Esta matriz es un documento anexo del Estudio Previo</t>
  </si>
  <si>
    <t xml:space="preserve">Falta de profundidad en el estudio de sector no identificandose claramente aspectos de oferta y demanda </t>
  </si>
  <si>
    <t xml:space="preserve">Riesgo de que no se firme el contrato. </t>
  </si>
  <si>
    <t>¿Cómo se realiza el monitoreo?</t>
  </si>
  <si>
    <t>SDG</t>
  </si>
  <si>
    <t>CONTRATISTA</t>
  </si>
  <si>
    <t>CONTRATISTA Y SDG</t>
  </si>
  <si>
    <t>MATRIZ DE RIESGOS DE CONTRATACIÓN</t>
  </si>
  <si>
    <t>MATRIZ DE RIESGOS EN CONTRATACIÓN</t>
  </si>
  <si>
    <r>
      <t>El punto inicial es identificar el contexto en el cual interactúa la Entidad Estatal para conocer el ambiente social, económico y político, e identificar (i) sus propios Riesgos; (ii) los Riesgos comunes a sus Procesos de Contratación; y (iii) los Riesgos del Proceso de Contratación en particular. (</t>
    </r>
    <r>
      <rPr>
        <i/>
        <sz val="12"/>
        <rFont val="Garamond"/>
        <family val="1"/>
      </rPr>
      <t>Aplica igual para contratos interadministrativos</t>
    </r>
    <r>
      <rPr>
        <sz val="12"/>
        <rFont val="Garamond"/>
        <family val="1"/>
      </rPr>
      <t>)
En este paso la Entidad Estatal debe identificar los aspectos que se mencionan a continuación y los posibles efectos adversos que estos pueden generar.</t>
    </r>
  </si>
  <si>
    <r>
      <rPr>
        <b/>
        <u/>
        <sz val="12"/>
        <rFont val="Garamond"/>
        <family val="1"/>
      </rPr>
      <t>Partícipes del Proceso de Contratación:</t>
    </r>
    <r>
      <rPr>
        <b/>
        <sz val="12"/>
        <rFont val="Garamond"/>
        <family val="1"/>
      </rPr>
      <t xml:space="preserve"> </t>
    </r>
    <r>
      <rPr>
        <sz val="12"/>
        <rFont val="Garamond"/>
        <family val="1"/>
      </rPr>
      <t>Agentes externos (Organismos de control, veedurías ciudadanas), agentes internos (supervisores, funcionarios y demás usuarios).</t>
    </r>
    <r>
      <rPr>
        <b/>
        <sz val="12"/>
        <rFont val="Garamond"/>
        <family val="1"/>
      </rPr>
      <t xml:space="preserve"> </t>
    </r>
  </si>
  <si>
    <r>
      <t xml:space="preserve">Ciudadanía que se beneficia del Proceso de Contratación: </t>
    </r>
    <r>
      <rPr>
        <sz val="12"/>
        <rFont val="Garamond"/>
        <family val="1"/>
      </rPr>
      <t>Agentes internos (funcionarios, pasantes) y externos (contratistas, visitantes y usuarios externos en general)</t>
    </r>
  </si>
  <si>
    <r>
      <t xml:space="preserve">Condiciones geográficas y de acceso del lugar en el cual se debe cumplir el objeto del Proceso de Contratación: </t>
    </r>
    <r>
      <rPr>
        <sz val="12"/>
        <rFont val="Garamond"/>
        <family val="1"/>
      </rPr>
      <t>El suministro, obra o servicio se prestará principalmente en las Sedes de la Entidad, o en el lugar indicado en los estudios previos del proceso.</t>
    </r>
  </si>
  <si>
    <r>
      <t xml:space="preserve">Entorno socio ambiental: </t>
    </r>
    <r>
      <rPr>
        <i/>
        <sz val="12"/>
        <rFont val="Garamond"/>
        <family val="1"/>
      </rPr>
      <t>Si aplican</t>
    </r>
  </si>
  <si>
    <r>
      <t xml:space="preserve">Condiciones políticas: </t>
    </r>
    <r>
      <rPr>
        <i/>
        <sz val="12"/>
        <rFont val="Garamond"/>
        <family val="1"/>
      </rPr>
      <t>Si aplican</t>
    </r>
  </si>
  <si>
    <t>5) Al realizar las anteriores actividades se obtendrá la calificación total y la valoración del riesgo (prioridad).</t>
  </si>
  <si>
    <t>3) Asigne la probabilidad de ocurrencia del riesgo, de conformidad con la tabla de probabilidad  y la valoración del riesgo (Cualitativa o Monetaria)</t>
  </si>
  <si>
    <t>4) Asigne el impacto que generaría la materialización del riesgo, de conformidad con la tabla de impacto   y la valoración del riesgo (Cualitativa o Monetaria)</t>
  </si>
  <si>
    <t>2) Diligencie la información de las siguientes columnas, de acuerdo con el análisis realizado a cada riesgo: Afecta el equilibrio económico, persona responsable de implementar el tratamiento, fecha estimada de inicio del tratamiento, fecha estimada en la que se completa el tratamiento, cómo se realiza el monitoreo y la periodicidad.</t>
  </si>
  <si>
    <t>6) Continúe en la hoja de "EVALUACIÓN DE CONTROLES"</t>
  </si>
  <si>
    <t>1) Identifique los riesgos previsibles que le apliquen al objeto contractual que se adelante. Los relacionados a continuación se establecen de manera general y como proforma. No obstante, si del objeto contractual se identifican otros riesgos diferentes a los aquí determinados, por favor reemplace el texto de la casilla teniendo en cuenta la etapa del proceso. Así mismo, seleccione la clase, fuente y el tipo (Operacional, Económico, Sociales o Políticos, Regulatorios, Financieros, Tecnológicos, De la naturaleza, Ambientales)
2) Continúe en la hoja de "EVALUACIÓN"
(SI EXISTEN DUDAS CONCEPTUALES PARA LA ELABORACIÓN DE LA MATRIZ DE RIESGO CONSULTE EL MANUAL PARA LA IDENTIFICACIÓN Y COBERTURA DEL RIESGO EN LOS PROCESOS DE CONTRATACIÓN EXPEDIDO POR COLOMBIA COMPRA EFICIENTE Y LA GUÍA DE RIESGOS PREVISIBLES CONTRACTUALES, EXPEDIDA POR LA VEEDURÍA DISTRITAL)</t>
  </si>
  <si>
    <t>2) Describa las consecuencias de la ocurrencia del Riesgo/evento.</t>
  </si>
  <si>
    <t>3) Continúe en la hoja de "ASIGNACIÓN Y TRATAMIENTO" y diligencie las siguientes casillas: A quien se le asigna y el porcentaje que asume cada una de las partes en caso de que sea compartido.</t>
  </si>
  <si>
    <t>1) Diligencie el objeto contractual y seleccione la(s) etapas  y los riesgos que aplican al objeto contractual, de acuerdo a lo definido en la hoja de "IDENTIFICACIÓN Y ANÁLISIS"</t>
  </si>
  <si>
    <t>Objeto del Proceso de Contratación</t>
  </si>
  <si>
    <r>
      <t xml:space="preserve">Capacidad de la Entidad Estatal entendida como la disponibilidad de recursos y conocimientos para el Proceso de Contratación: </t>
    </r>
    <r>
      <rPr>
        <sz val="12"/>
        <rFont val="Garamond"/>
        <family val="1"/>
      </rPr>
      <t>La disponibilidad de la Entidad de sus recursos y el conocimiento de su equipo humano se refleja en los diferentes funcionarios que participarán en las diversas etapas del proceso de selección: participan las áreas que requieren los procesos de contratación (Etapa de Planeación), Dirección de Contratación, Comité Evaluador (Etapa de selección), Dirección de Contratación (Etapa de contratación) y la supervisión y apoyos a la misma (Estapa de Ejecución).</t>
    </r>
  </si>
  <si>
    <r>
      <t>Suficiencia del presupuesto oficial del Proceso de Contratación:</t>
    </r>
    <r>
      <rPr>
        <sz val="12"/>
        <rFont val="Garamond"/>
        <family val="1"/>
      </rPr>
      <t xml:space="preserve"> De acuerdo al Plan Anual de Adquisiciones se deben estimar los recursos necesarios para el desarrollo del proceso de la contratación, el cual tendrá el soporte presupuestal suficiente para su desarrollo.</t>
    </r>
  </si>
  <si>
    <t>Factores ambientales.</t>
  </si>
  <si>
    <t xml:space="preserve">Normativa aplicable al objeto del Proceso de Contratación.
</t>
  </si>
  <si>
    <t>Sector del objeto del Proceso de Contratación y su mercado.</t>
  </si>
  <si>
    <t>Experiencia propia y de otras Entidades Estatales en Procesos de Contratación del mismo tipo.</t>
  </si>
  <si>
    <r>
      <t xml:space="preserve">RIESGO: </t>
    </r>
    <r>
      <rPr>
        <sz val="12"/>
        <rFont val="Garamond"/>
        <family val="1"/>
      </rPr>
      <t>Evento que puede generar efectos adversos y de distinta magnitud en el logro de los objetivos del Proceso de Contratación o en la ejecución de un contrato</t>
    </r>
    <r>
      <rPr>
        <b/>
        <sz val="12"/>
        <rFont val="Garamond"/>
        <family val="1"/>
      </rPr>
      <t xml:space="preserve">
RIESGOS PREVISIBLES: </t>
    </r>
    <r>
      <rPr>
        <sz val="12"/>
        <rFont val="Garamond"/>
        <family val="1"/>
      </rPr>
      <t>Son los posibles hechos o circunstancias que por la naturaleza del contrato y de la actividad a ejecutar es factible su ocurrencia.</t>
    </r>
    <r>
      <rPr>
        <b/>
        <sz val="12"/>
        <rFont val="Garamond"/>
        <family val="1"/>
      </rPr>
      <t xml:space="preserve">
ETAPA DE PLANEACIÓN: </t>
    </r>
    <r>
      <rPr>
        <sz val="12"/>
        <rFont val="Garamond"/>
        <family val="1"/>
      </rPr>
      <t>Está comprendida desde el momento en que se identifican las necesidades que debe satisfacer la Secretaría Distrital de Gobierno y los Fondos de Desarrollo Local, a través del abastecimiento de bienes, obras o servicios, la elaboración del Plan Anual de Adquisiciones y la estructuración de los documentos y estudios previos.</t>
    </r>
    <r>
      <rPr>
        <b/>
        <sz val="12"/>
        <rFont val="Garamond"/>
        <family val="1"/>
      </rPr>
      <t xml:space="preserve">
ETAPA DE SELECCIÓN: </t>
    </r>
    <r>
      <rPr>
        <sz val="12"/>
        <rFont val="Garamond"/>
        <family val="1"/>
      </rPr>
      <t>Está comprendida entre el acto de Apertura del Proceso de Contratación y la Adjudicación o la declaración de desierto del Proceso de Contratación</t>
    </r>
    <r>
      <rPr>
        <b/>
        <sz val="12"/>
        <rFont val="Garamond"/>
        <family val="1"/>
      </rPr>
      <t xml:space="preserve">
ETAPA DE CONTRATACIÓN: </t>
    </r>
    <r>
      <rPr>
        <sz val="12"/>
        <rFont val="Garamond"/>
        <family val="1"/>
      </rPr>
      <t xml:space="preserve">Una vez adjudicado el contrato objeto del Proceso de Contratación, inicia la etapa para la celebración del contrato y el cumplimiento de los requisitos para de perfeccionamiento y ejecución.
</t>
    </r>
    <r>
      <rPr>
        <b/>
        <sz val="12"/>
        <rFont val="Garamond"/>
        <family val="1"/>
      </rPr>
      <t xml:space="preserve">ETAPA DE EJECUCIÓN: </t>
    </r>
    <r>
      <rPr>
        <sz val="12"/>
        <rFont val="Garamond"/>
        <family val="1"/>
      </rPr>
      <t>Inicia una vez cumplidos los requisitos previstos para iniciar la ejecución del contrato respectivo y termina con el vencimiento del plazo del contrato o la fecha de liquidación si hay lugar a ella.</t>
    </r>
    <r>
      <rPr>
        <b/>
        <sz val="12"/>
        <rFont val="Garamond"/>
        <family val="1"/>
      </rPr>
      <t xml:space="preserve">
RIESGO GENERAL: </t>
    </r>
    <r>
      <rPr>
        <sz val="12"/>
        <rFont val="Garamond"/>
        <family val="1"/>
      </rPr>
      <t xml:space="preserve">Es un riesgo de todos los procesos de contratación adelantados por la Entidad Estatal, por lo cual está presente en toda su actividad contractual.
</t>
    </r>
    <r>
      <rPr>
        <b/>
        <sz val="12"/>
        <rFont val="Garamond"/>
        <family val="1"/>
      </rPr>
      <t xml:space="preserve">RIEGO ESPECIFICO: </t>
    </r>
    <r>
      <rPr>
        <sz val="12"/>
        <rFont val="Garamond"/>
        <family val="1"/>
      </rPr>
      <t xml:space="preserve">Es un riesgo propio del proceso de contratación objeto de análisis.
</t>
    </r>
    <r>
      <rPr>
        <b/>
        <sz val="12"/>
        <rFont val="Garamond"/>
        <family val="1"/>
      </rPr>
      <t xml:space="preserve">RIESGOS ECONÓMICOS: </t>
    </r>
    <r>
      <rPr>
        <sz val="12"/>
        <rFont val="Garamond"/>
        <family val="1"/>
      </rPr>
      <t xml:space="preserve">Son los derivados del comportamiento del mercado, tales como la fluctuación de los precios de los insumos, desabastecimiento y especulación de los mismos, entre otros.
</t>
    </r>
    <r>
      <rPr>
        <b/>
        <sz val="12"/>
        <rFont val="Garamond"/>
        <family val="1"/>
      </rPr>
      <t xml:space="preserve">RIESGOS SOCIALES O POLÍTICOS: </t>
    </r>
    <r>
      <rPr>
        <sz val="12"/>
        <rFont val="Garamond"/>
        <family val="1"/>
      </rPr>
      <t xml:space="preserve">son los derivados de los cambios de las políticas gubernamentales y de cambios en las condiciones sociales que tengan impacto en la ejecución del contrato.
</t>
    </r>
    <r>
      <rPr>
        <b/>
        <sz val="12"/>
        <rFont val="Garamond"/>
        <family val="1"/>
      </rPr>
      <t xml:space="preserve">RIESGOS OPERACIONALES: </t>
    </r>
    <r>
      <rPr>
        <sz val="12"/>
        <rFont val="Garamond"/>
        <family val="1"/>
      </rPr>
      <t xml:space="preserve">Son los asociados a la operatividad del contrato, tales como la suficiencia del presupuesto oficial, del plazo o los derivados de procesos, procedimientos, parámetros, sistemas de información y tecnológicos, equipos humanos o técnicos inadecuados o insuficientes. </t>
    </r>
    <r>
      <rPr>
        <b/>
        <sz val="12"/>
        <rFont val="Garamond"/>
        <family val="1"/>
      </rPr>
      <t xml:space="preserve">
RIESGOS FINANCIEROS: </t>
    </r>
    <r>
      <rPr>
        <sz val="12"/>
        <rFont val="Garamond"/>
        <family val="1"/>
      </rPr>
      <t>Son (i) el riesgo de consecución de financiación o riesgo de liquidez para obtener recursos para cumplir con el objeto del contrato, y (ii) el riesgo de las condiciones financieras establecidas para la obtención de los recursos, tales como plazos, tasas, garantías, contragarantías, y refinanciaciones, entre otros.</t>
    </r>
    <r>
      <rPr>
        <b/>
        <sz val="12"/>
        <rFont val="Garamond"/>
        <family val="1"/>
      </rPr>
      <t xml:space="preserve">
RIESGOS REGULATORIOS: </t>
    </r>
    <r>
      <rPr>
        <sz val="12"/>
        <rFont val="Garamond"/>
        <family val="1"/>
      </rPr>
      <t xml:space="preserve">Derivados de cambios regulatorios o reglamentarios que afecten la ecuación económica del contrato. 
</t>
    </r>
    <r>
      <rPr>
        <b/>
        <sz val="12"/>
        <rFont val="Garamond"/>
        <family val="1"/>
      </rPr>
      <t xml:space="preserve">RIESGOS DE LA NATURALEZA: </t>
    </r>
    <r>
      <rPr>
        <sz val="12"/>
        <rFont val="Garamond"/>
        <family val="1"/>
      </rPr>
      <t xml:space="preserve">Son los eventos naturales previsibles en los cuales no hay intervención humana que puedan tener impacto en la ejecución del contrato, por ejemplo los temblores, inundaciones, lluvias, sequías, entre otros. </t>
    </r>
    <r>
      <rPr>
        <b/>
        <sz val="12"/>
        <rFont val="Garamond"/>
        <family val="1"/>
      </rPr>
      <t xml:space="preserve">
RIESGOS AMBIENTALES: </t>
    </r>
    <r>
      <rPr>
        <sz val="12"/>
        <rFont val="Garamond"/>
        <family val="1"/>
      </rPr>
      <t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</t>
    </r>
    <r>
      <rPr>
        <b/>
        <sz val="12"/>
        <rFont val="Garamond"/>
        <family val="1"/>
      </rPr>
      <t xml:space="preserve">
RIESGOS TECNOLÓGICOS: </t>
    </r>
    <r>
      <rPr>
        <sz val="12"/>
        <rFont val="Garamond"/>
        <family val="1"/>
      </rPr>
      <t xml:space="preserve">Son los derivados de fallas en los sistemas de comunicación de voz y de datos, suspensión de servicios públicos, nuevos desarrollos tecnológicos o estándares que deben ser tenidos en cuenta para la ejecución del contrato, obsolescencia tecnológica.		
</t>
    </r>
  </si>
  <si>
    <t>Código: GCO-GCI-F164
Versión: 02
Vigencia: 01 de diciembre de 2022
Caso HOLA: 280117</t>
  </si>
  <si>
    <t xml:space="preserve">Proceso desierto </t>
  </si>
  <si>
    <t xml:space="preserve">Inadecuada selección de proponentes </t>
  </si>
  <si>
    <t>Limitación del proceso contractual</t>
  </si>
  <si>
    <t>Variación de los precios de los equipos y/o elementos a raiz de un efecto de devaluación o revalución de la moneda</t>
  </si>
  <si>
    <t xml:space="preserve">Variación de los precios de los equipos y/o elementos a raiz de un efecto inflacionario </t>
  </si>
  <si>
    <t xml:space="preserve">Desabastecimiento de los insumos y/o aumento en los precios de los mismos </t>
  </si>
  <si>
    <t xml:space="preserve">No entregar a tiempo, a conformidad en cantidad y calidad los entregables señalados en el anexo técnico </t>
  </si>
  <si>
    <t xml:space="preserve">Demora en la liquidación del contrato </t>
  </si>
  <si>
    <t>No realizacion del evento</t>
  </si>
  <si>
    <t>Retrasar tiempos para la realizacion del evento.</t>
  </si>
  <si>
    <t>Verificacion de las especificaciones tecnicas solicitdas en las fichas tecnicas</t>
  </si>
  <si>
    <t xml:space="preserve">Revisión de los requisitos habilitantes juridicos, financieros y técnicos por parte de los profesionales de las oficionas de contratación  y planeación. </t>
  </si>
  <si>
    <t>Analisis detallado en la etapa de evaluacion de propuestas por parte del comité evaluador</t>
  </si>
  <si>
    <t xml:space="preserve">Revisión del comportamiento del dólar semanalmente </t>
  </si>
  <si>
    <t>Revisión periodica del comportamiento de los precios y los factores que generas la variacion de los mismos</t>
  </si>
  <si>
    <t>Hacer efectiva la garantía de cumplimento y calidad de los bienes y servicios</t>
  </si>
  <si>
    <t>Orientar al contratista en los tramites y documentos a presentar para los pagos. Acompañar y tramitar la liquidación según norma vigente</t>
  </si>
  <si>
    <t>Revisión periodica del cronograma de actividades y de entrega de los bienes y servicios.</t>
  </si>
  <si>
    <t>Mantenerse actualizado de cualquier eventualidad en cuanto a los fenomenos naturales.</t>
  </si>
  <si>
    <t>Mantenerse actualizado de cualquier eventualidad en cuanto las condiciones ambientales.</t>
  </si>
  <si>
    <t>NO</t>
  </si>
  <si>
    <t>SI</t>
  </si>
  <si>
    <t>Planeación del FDLT</t>
  </si>
  <si>
    <t>Area de contratación del FDLT</t>
  </si>
  <si>
    <t>FDLT y contratista</t>
  </si>
  <si>
    <t>Contaritsta</t>
  </si>
  <si>
    <t>FDLT</t>
  </si>
  <si>
    <t xml:space="preserve">Una vez pase al comité técnico </t>
  </si>
  <si>
    <t xml:space="preserve">Una vez se declare desierto el proceso </t>
  </si>
  <si>
    <t>En la etapa precontractual</t>
  </si>
  <si>
    <t xml:space="preserve">Una vez se inicie la ejecución del proyecto </t>
  </si>
  <si>
    <t>A partir de la adjudicación del contrato</t>
  </si>
  <si>
    <t xml:space="preserve">Desde la solicitud de primer pago </t>
  </si>
  <si>
    <t xml:space="preserve">Durante la ejecución del contrato </t>
  </si>
  <si>
    <t xml:space="preserve">una semana posterior de realizar el comité técnico </t>
  </si>
  <si>
    <t xml:space="preserve">Cuando se establece un nuevo procesos de selección </t>
  </si>
  <si>
    <t>final de la etapa precontractual</t>
  </si>
  <si>
    <t xml:space="preserve">Hasta la entrega total de los bienes y/o servicios. </t>
  </si>
  <si>
    <t xml:space="preserve">en toda la etapa de ejecución </t>
  </si>
  <si>
    <t xml:space="preserve">Hasta la liquidación del proyecto </t>
  </si>
  <si>
    <t>Cuando inicia la ejecucion de los eventos.</t>
  </si>
  <si>
    <t xml:space="preserve">revisando y/o ajustando los documentos y Estudios Previos del Proyecto </t>
  </si>
  <si>
    <t xml:space="preserve">Revisando las obsevaciones realizadasa por los oferentes que se presentaron y evaluando la razón por la que el proceso se declaro desierto </t>
  </si>
  <si>
    <t>en la evaluacion de las ofertas</t>
  </si>
  <si>
    <t xml:space="preserve">A traves de información economica revisada y allegada por el contratista al FDLT </t>
  </si>
  <si>
    <t xml:space="preserve">Mediante correos electronicos y/u oficios que den cuenta del seguimiento </t>
  </si>
  <si>
    <t>seguimiento realizado a trves del apoyo a la supervision del contrato</t>
  </si>
  <si>
    <t>Seguimiento a la ejecucion de los evento.</t>
  </si>
  <si>
    <t xml:space="preserve">Antes de iniciar el cargue en la plataforma SECOP </t>
  </si>
  <si>
    <t xml:space="preserve">Durante la etapa pre contractual </t>
  </si>
  <si>
    <t xml:space="preserve">Durante la etapa de ejecución del proyecto </t>
  </si>
  <si>
    <t xml:space="preserve">semanalmente hasta la etapa de ejecucíon </t>
  </si>
  <si>
    <t>50-50</t>
  </si>
  <si>
    <t xml:space="preserve">Objeto Contractual:“CONTRATAR LA PRESTACIÓN DE SERVICIOS PARA LA ORGANIZACIÓN, EL APOYO LOGISTICO Y SUMINISTRO DE MATERIALES, ORGANIZACION, PRODUCCION Y EJECUCION DE LOS EVENTOS Y ACTIVIDADES QUE SE REQUIERAN, EN DESARROLLO DEL PROYECTO 2090 “TEUSAQUILLO LOCALIDAD EMPRENDEDORA E INNOVADORA” DE ACUERDO A LO ESTABLECIDO EN EL ANEXO TÉCNICO Y LOS ESTUDIOS PREVIOS.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</si>
</sst>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20"/>
      <name val="Garamond"/>
      <family val="1"/>
    </font>
    <font>
      <b/>
      <sz val="12"/>
      <name val="Garamond"/>
      <family val="1"/>
    </font>
    <font>
      <b/>
      <sz val="10"/>
      <name val="Garamond"/>
      <family val="1"/>
    </font>
    <font>
      <sz val="11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b/>
      <u/>
      <sz val="12"/>
      <name val="Garamond"/>
      <family val="1"/>
    </font>
    <font>
      <sz val="10"/>
      <name val="Garamond"/>
      <family val="1"/>
    </font>
    <font>
      <b/>
      <sz val="12"/>
      <color indexed="9"/>
      <name val="Garamond"/>
      <family val="1"/>
    </font>
    <font>
      <b/>
      <sz val="10"/>
      <color indexed="9"/>
      <name val="Garamond"/>
      <family val="1"/>
    </font>
    <font>
      <b/>
      <sz val="10"/>
      <color theme="1"/>
      <name val="Garamond"/>
      <family val="1"/>
    </font>
    <font>
      <sz val="9"/>
      <name val="Garamond"/>
      <family val="1"/>
    </font>
    <font>
      <sz val="16"/>
      <name val="Garamond"/>
      <family val="1"/>
    </font>
    <font>
      <b/>
      <sz val="12"/>
      <color rgb="FFFF0000"/>
      <name val="Garamond"/>
      <family val="1"/>
    </font>
    <font>
      <b/>
      <sz val="16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2" borderId="0" xfId="0" applyFont="1" applyFill="1" applyAlignment="1">
      <alignment vertical="top" wrapText="1" readingOrder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0" fillId="0" borderId="11" xfId="0" applyBorder="1" applyAlignment="1">
      <alignment horizontal="center"/>
    </xf>
    <xf numFmtId="0" fontId="9" fillId="0" borderId="0" xfId="0" applyFont="1"/>
    <xf numFmtId="0" fontId="4" fillId="4" borderId="3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1" xfId="0" applyFont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textRotation="90" wrapText="1"/>
    </xf>
    <xf numFmtId="0" fontId="12" fillId="4" borderId="3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3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7" fillId="0" borderId="43" xfId="0" applyFont="1" applyBorder="1"/>
    <xf numFmtId="0" fontId="7" fillId="0" borderId="43" xfId="0" applyFont="1" applyBorder="1" applyAlignment="1">
      <alignment horizontal="center"/>
    </xf>
    <xf numFmtId="0" fontId="7" fillId="9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20" fillId="2" borderId="22" xfId="0" applyFont="1" applyFill="1" applyBorder="1" applyAlignment="1">
      <alignment vertical="center" wrapText="1"/>
    </xf>
    <xf numFmtId="0" fontId="20" fillId="0" borderId="22" xfId="0" applyFont="1" applyBorder="1"/>
    <xf numFmtId="0" fontId="17" fillId="2" borderId="13" xfId="0" applyFont="1" applyFill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20" fillId="2" borderId="23" xfId="0" applyFont="1" applyFill="1" applyBorder="1" applyAlignment="1">
      <alignment vertical="center" wrapText="1"/>
    </xf>
    <xf numFmtId="0" fontId="20" fillId="0" borderId="23" xfId="0" applyFont="1" applyBorder="1"/>
    <xf numFmtId="0" fontId="17" fillId="2" borderId="15" xfId="0" applyFont="1" applyFill="1" applyBorder="1" applyAlignment="1">
      <alignment vertical="center" wrapText="1"/>
    </xf>
    <xf numFmtId="0" fontId="17" fillId="2" borderId="16" xfId="0" applyFont="1" applyFill="1" applyBorder="1" applyAlignment="1">
      <alignment vertical="center" wrapText="1"/>
    </xf>
    <xf numFmtId="0" fontId="16" fillId="0" borderId="1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20" fillId="0" borderId="24" xfId="0" applyFont="1" applyBorder="1"/>
    <xf numFmtId="0" fontId="17" fillId="2" borderId="18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17" fillId="2" borderId="19" xfId="0" applyFont="1" applyFill="1" applyBorder="1" applyAlignment="1">
      <alignment vertical="center" wrapText="1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0" fillId="2" borderId="24" xfId="0" applyFont="1" applyFill="1" applyBorder="1" applyAlignment="1">
      <alignment vertical="center" wrapText="1"/>
    </xf>
    <xf numFmtId="0" fontId="20" fillId="2" borderId="2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center" wrapText="1"/>
    </xf>
    <xf numFmtId="0" fontId="20" fillId="0" borderId="14" xfId="0" applyFont="1" applyBorder="1" applyAlignment="1">
      <alignment vertical="center"/>
    </xf>
    <xf numFmtId="0" fontId="20" fillId="0" borderId="26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6" fillId="0" borderId="27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20" fillId="2" borderId="25" xfId="0" applyFont="1" applyFill="1" applyBorder="1" applyAlignment="1">
      <alignment vertical="center" wrapText="1"/>
    </xf>
    <xf numFmtId="0" fontId="20" fillId="0" borderId="25" xfId="0" applyFont="1" applyBorder="1"/>
    <xf numFmtId="0" fontId="17" fillId="0" borderId="21" xfId="0" applyFont="1" applyBorder="1" applyAlignment="1">
      <alignment vertical="center" wrapText="1"/>
    </xf>
    <xf numFmtId="0" fontId="20" fillId="0" borderId="1" xfId="0" applyFont="1" applyBorder="1"/>
    <xf numFmtId="0" fontId="20" fillId="0" borderId="0" xfId="0" applyFont="1"/>
    <xf numFmtId="0" fontId="20" fillId="0" borderId="2" xfId="0" applyFont="1" applyBorder="1" applyAlignment="1">
      <alignment horizontal="center"/>
    </xf>
    <xf numFmtId="0" fontId="20" fillId="0" borderId="8" xfId="0" applyFont="1" applyBorder="1"/>
    <xf numFmtId="0" fontId="20" fillId="0" borderId="10" xfId="0" applyFont="1" applyBorder="1"/>
    <xf numFmtId="0" fontId="20" fillId="0" borderId="11" xfId="0" applyFont="1" applyBorder="1" applyAlignment="1">
      <alignment horizontal="center"/>
    </xf>
    <xf numFmtId="0" fontId="21" fillId="4" borderId="29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39" xfId="0" applyFont="1" applyBorder="1"/>
    <xf numFmtId="0" fontId="20" fillId="0" borderId="40" xfId="0" applyFont="1" applyBorder="1"/>
    <xf numFmtId="0" fontId="20" fillId="0" borderId="41" xfId="0" applyFont="1" applyBorder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14" fillId="0" borderId="1" xfId="0" applyFont="1" applyBorder="1" applyAlignment="1">
      <alignment horizontal="right" vertical="center" textRotation="90"/>
    </xf>
    <xf numFmtId="0" fontId="20" fillId="0" borderId="0" xfId="0" applyFont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2" fillId="4" borderId="29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0" fillId="0" borderId="9" xfId="0" applyFont="1" applyBorder="1" applyAlignment="1">
      <alignment vertical="center"/>
    </xf>
    <xf numFmtId="0" fontId="25" fillId="0" borderId="3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4" fillId="0" borderId="3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36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9" fillId="0" borderId="35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4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7" fillId="0" borderId="47" xfId="0" applyFont="1" applyBorder="1" applyAlignment="1">
      <alignment horizontal="left" vertical="center" wrapText="1"/>
    </xf>
    <xf numFmtId="0" fontId="17" fillId="0" borderId="64" xfId="0" applyFont="1" applyBorder="1" applyAlignment="1">
      <alignment horizontal="left" vertical="center" wrapText="1"/>
    </xf>
    <xf numFmtId="0" fontId="16" fillId="0" borderId="14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wrapText="1"/>
    </xf>
    <xf numFmtId="0" fontId="14" fillId="0" borderId="40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14" fillId="0" borderId="65" xfId="0" applyFont="1" applyBorder="1" applyAlignment="1">
      <alignment horizontal="left" vertical="center" wrapText="1"/>
    </xf>
    <xf numFmtId="0" fontId="14" fillId="0" borderId="66" xfId="0" applyFont="1" applyBorder="1" applyAlignment="1">
      <alignment horizontal="left" vertical="center" wrapText="1"/>
    </xf>
    <xf numFmtId="0" fontId="14" fillId="0" borderId="67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20" fillId="8" borderId="3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6" borderId="19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/>
    </xf>
    <xf numFmtId="0" fontId="20" fillId="0" borderId="19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20" fillId="10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20" fillId="9" borderId="19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0" fontId="20" fillId="9" borderId="20" xfId="0" applyFont="1" applyFill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right" vertical="center" textRotation="90"/>
    </xf>
    <xf numFmtId="0" fontId="16" fillId="0" borderId="34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textRotation="90"/>
    </xf>
    <xf numFmtId="0" fontId="16" fillId="0" borderId="3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horizontal="center" vertical="center" wrapText="1"/>
    </xf>
    <xf numFmtId="0" fontId="21" fillId="4" borderId="54" xfId="0" applyFont="1" applyFill="1" applyBorder="1" applyAlignment="1">
      <alignment horizontal="center" vertical="center" wrapText="1"/>
    </xf>
    <xf numFmtId="0" fontId="27" fillId="2" borderId="48" xfId="0" applyFont="1" applyFill="1" applyBorder="1" applyAlignment="1">
      <alignment horizontal="left" vertical="top" wrapText="1" readingOrder="1"/>
    </xf>
    <xf numFmtId="0" fontId="27" fillId="2" borderId="49" xfId="0" applyFont="1" applyFill="1" applyBorder="1" applyAlignment="1">
      <alignment horizontal="left" vertical="top" wrapText="1" readingOrder="1"/>
    </xf>
    <xf numFmtId="0" fontId="27" fillId="2" borderId="50" xfId="0" applyFont="1" applyFill="1" applyBorder="1" applyAlignment="1">
      <alignment horizontal="left" vertical="top" wrapText="1" readingOrder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7" fillId="0" borderId="55" xfId="0" applyFont="1" applyBorder="1" applyAlignment="1">
      <alignment horizontal="left" vertical="center" wrapText="1"/>
    </xf>
    <xf numFmtId="0" fontId="17" fillId="0" borderId="57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62" xfId="0" applyFont="1" applyBorder="1" applyAlignment="1">
      <alignment horizontal="left" vertical="center" wrapText="1"/>
    </xf>
    <xf numFmtId="0" fontId="17" fillId="0" borderId="58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left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/>
    </xf>
    <xf numFmtId="0" fontId="20" fillId="9" borderId="26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5" fillId="6" borderId="4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/>
    </xf>
    <xf numFmtId="0" fontId="20" fillId="10" borderId="26" xfId="0" applyFont="1" applyFill="1" applyBorder="1" applyAlignment="1">
      <alignment horizontal="center" vertical="center"/>
    </xf>
    <xf numFmtId="0" fontId="20" fillId="7" borderId="44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center"/>
    </xf>
    <xf numFmtId="0" fontId="15" fillId="6" borderId="4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8" borderId="44" xfId="0" applyFont="1" applyFill="1" applyBorder="1" applyAlignment="1">
      <alignment horizontal="center" vertical="center"/>
    </xf>
    <xf numFmtId="0" fontId="15" fillId="6" borderId="55" xfId="0" applyFont="1" applyFill="1" applyBorder="1" applyAlignment="1">
      <alignment horizontal="center" vertical="center" wrapText="1"/>
    </xf>
    <xf numFmtId="0" fontId="15" fillId="6" borderId="56" xfId="0" applyFont="1" applyFill="1" applyBorder="1" applyAlignment="1">
      <alignment horizontal="center" vertical="center" wrapText="1"/>
    </xf>
    <xf numFmtId="0" fontId="15" fillId="6" borderId="57" xfId="0" applyFont="1" applyFill="1" applyBorder="1" applyAlignment="1">
      <alignment horizontal="center" vertical="center" wrapText="1"/>
    </xf>
    <xf numFmtId="0" fontId="15" fillId="6" borderId="58" xfId="0" applyFont="1" applyFill="1" applyBorder="1" applyAlignment="1">
      <alignment horizontal="center" vertical="center" wrapText="1"/>
    </xf>
    <xf numFmtId="0" fontId="15" fillId="6" borderId="51" xfId="0" applyFont="1" applyFill="1" applyBorder="1" applyAlignment="1">
      <alignment horizontal="center" vertical="center" wrapText="1"/>
    </xf>
    <xf numFmtId="0" fontId="15" fillId="6" borderId="59" xfId="0" applyFont="1" applyFill="1" applyBorder="1" applyAlignment="1">
      <alignment horizontal="center" vertical="center" wrapText="1"/>
    </xf>
    <xf numFmtId="0" fontId="15" fillId="6" borderId="47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20" fillId="7" borderId="60" xfId="0" applyFont="1" applyFill="1" applyBorder="1" applyAlignment="1">
      <alignment horizontal="center" vertical="center"/>
    </xf>
    <xf numFmtId="0" fontId="20" fillId="7" borderId="61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/>
    </xf>
    <xf numFmtId="0" fontId="13" fillId="2" borderId="48" xfId="0" applyFont="1" applyFill="1" applyBorder="1" applyAlignment="1">
      <alignment horizontal="left" vertical="top" wrapText="1" readingOrder="1"/>
    </xf>
    <xf numFmtId="0" fontId="13" fillId="2" borderId="49" xfId="0" applyFont="1" applyFill="1" applyBorder="1" applyAlignment="1">
      <alignment horizontal="left" vertical="top" wrapText="1" readingOrder="1"/>
    </xf>
    <xf numFmtId="0" fontId="13" fillId="2" borderId="50" xfId="0" applyFont="1" applyFill="1" applyBorder="1" applyAlignment="1">
      <alignment horizontal="left" vertical="top" wrapText="1" readingOrder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1" xfId="0" applyFont="1" applyBorder="1"/>
    <xf numFmtId="0" fontId="26" fillId="0" borderId="0" xfId="0" applyFont="1"/>
    <xf numFmtId="0" fontId="17" fillId="0" borderId="57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11" fillId="0" borderId="62" xfId="0" applyFont="1" applyBorder="1" applyAlignment="1">
      <alignment horizontal="right" vertical="center" textRotation="90"/>
    </xf>
    <xf numFmtId="0" fontId="7" fillId="0" borderId="3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3" fillId="0" borderId="39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left" vertical="top" wrapText="1"/>
    </xf>
    <xf numFmtId="0" fontId="13" fillId="0" borderId="41" xfId="0" applyFont="1" applyBorder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0" fontId="11" fillId="6" borderId="4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9C645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EBF3A"/>
        </patternFill>
      </fill>
    </dxf>
    <dxf>
      <font>
        <color rgb="FF9C0006"/>
      </font>
      <fill>
        <patternFill>
          <bgColor rgb="FFFF0000"/>
        </patternFill>
      </fill>
    </dxf>
    <dxf>
      <font>
        <condense val="0"/>
        <extend val="0"/>
        <color indexed="11"/>
      </font>
      <fill>
        <patternFill>
          <fgColor indexed="11"/>
        </patternFill>
      </fill>
    </dxf>
    <dxf>
      <font>
        <condense val="0"/>
        <extend val="0"/>
        <color indexed="11"/>
      </font>
      <fill>
        <patternFill>
          <fgColor indexed="11"/>
        </patternFill>
      </fill>
    </dxf>
    <dxf>
      <font>
        <condense val="0"/>
        <extend val="0"/>
        <color indexed="11"/>
      </font>
      <fill>
        <patternFill>
          <fgColor indexed="11"/>
        </patternFill>
      </fill>
    </dxf>
    <dxf>
      <font>
        <condense val="0"/>
        <extend val="0"/>
        <color indexed="11"/>
      </font>
      <fill>
        <patternFill>
          <fgColor indexed="11"/>
        </patternFill>
      </fill>
    </dxf>
    <dxf>
      <font>
        <condense val="0"/>
        <extend val="0"/>
        <color indexed="11"/>
      </font>
      <fill>
        <patternFill>
          <fgColor indexed="1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FAE2D"/>
        </patternFill>
      </fill>
    </dxf>
    <dxf>
      <font>
        <color rgb="FF9C0006"/>
      </font>
      <fill>
        <patternFill>
          <bgColor rgb="FFFF0000"/>
        </patternFill>
      </fill>
    </dxf>
    <dxf>
      <font>
        <condense val="0"/>
        <extend val="0"/>
        <color indexed="11"/>
      </font>
      <fill>
        <patternFill>
          <fgColor indexed="1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3BA2D"/>
        </patternFill>
      </fill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ndense val="0"/>
        <extend val="0"/>
        <color indexed="11"/>
      </font>
      <fill>
        <patternFill>
          <f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D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1</xdr:row>
      <xdr:rowOff>549089</xdr:rowOff>
    </xdr:from>
    <xdr:to>
      <xdr:col>1</xdr:col>
      <xdr:colOff>2745442</xdr:colOff>
      <xdr:row>2</xdr:row>
      <xdr:rowOff>380999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8B922F-836C-47EA-B8D5-C3ADFDF44DA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24" y="728383"/>
          <a:ext cx="2689412" cy="896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312964</xdr:colOff>
      <xdr:row>1</xdr:row>
      <xdr:rowOff>326572</xdr:rowOff>
    </xdr:from>
    <xdr:to>
      <xdr:col>1</xdr:col>
      <xdr:colOff>3436604</xdr:colOff>
      <xdr:row>2</xdr:row>
      <xdr:rowOff>593646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3FDAE2-19E2-4EB2-A873-D5895E2EC8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89858"/>
          <a:ext cx="3123640" cy="12603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180975</xdr:rowOff>
    </xdr:from>
    <xdr:to>
      <xdr:col>1</xdr:col>
      <xdr:colOff>2657475</xdr:colOff>
      <xdr:row>2</xdr:row>
      <xdr:rowOff>431800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79DB95-9782-4717-A20B-ED6F2A6502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342900"/>
          <a:ext cx="2438400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1</xdr:col>
      <xdr:colOff>2686050</xdr:colOff>
      <xdr:row>3</xdr:row>
      <xdr:rowOff>13607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642F37-146B-4154-AE7C-77EB4C3795E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95275"/>
          <a:ext cx="2581275" cy="881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204107</xdr:rowOff>
    </xdr:from>
    <xdr:to>
      <xdr:col>1</xdr:col>
      <xdr:colOff>3156858</xdr:colOff>
      <xdr:row>3</xdr:row>
      <xdr:rowOff>204107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C916BE-BC61-41F2-AFDD-06DDA213F3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381000"/>
          <a:ext cx="3061607" cy="1074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2"/>
  <sheetViews>
    <sheetView showGridLines="0" zoomScale="70" zoomScaleNormal="70" zoomScalePageLayoutView="40" workbookViewId="0">
      <selection activeCell="B11" sqref="B11:F11"/>
    </sheetView>
  </sheetViews>
  <sheetFormatPr baseColWidth="10" defaultRowHeight="12.75" x14ac:dyDescent="0.2"/>
  <cols>
    <col min="1" max="1" width="2.7109375" customWidth="1"/>
    <col min="2" max="2" width="42" customWidth="1"/>
    <col min="3" max="3" width="71.42578125" customWidth="1"/>
    <col min="4" max="4" width="36.7109375" customWidth="1"/>
    <col min="5" max="5" width="28.5703125" customWidth="1"/>
    <col min="6" max="6" width="35.85546875" customWidth="1"/>
    <col min="7" max="7" width="2.7109375" customWidth="1"/>
  </cols>
  <sheetData>
    <row r="1" spans="2:6" ht="14.25" customHeight="1" x14ac:dyDescent="0.2"/>
    <row r="2" spans="2:6" ht="84" customHeight="1" x14ac:dyDescent="0.2">
      <c r="B2" s="146"/>
      <c r="C2" s="156" t="s">
        <v>139</v>
      </c>
      <c r="D2" s="157"/>
      <c r="E2" s="158"/>
      <c r="F2" s="165" t="s">
        <v>163</v>
      </c>
    </row>
    <row r="3" spans="2:6" ht="42.75" customHeight="1" x14ac:dyDescent="0.2">
      <c r="B3" s="146"/>
      <c r="C3" s="159"/>
      <c r="D3" s="160"/>
      <c r="E3" s="161"/>
      <c r="F3" s="166"/>
    </row>
    <row r="4" spans="2:6" ht="41.25" customHeight="1" x14ac:dyDescent="0.2">
      <c r="B4" s="146"/>
      <c r="C4" s="162"/>
      <c r="D4" s="163"/>
      <c r="E4" s="164"/>
      <c r="F4" s="154"/>
    </row>
    <row r="5" spans="2:6" ht="37.5" customHeight="1" thickBot="1" x14ac:dyDescent="0.25">
      <c r="B5" s="12"/>
      <c r="C5" s="13"/>
      <c r="D5" s="13"/>
      <c r="E5" s="13"/>
      <c r="F5" s="13"/>
    </row>
    <row r="6" spans="2:6" ht="21" customHeight="1" thickBot="1" x14ac:dyDescent="0.3">
      <c r="B6" s="147" t="s">
        <v>127</v>
      </c>
      <c r="C6" s="148"/>
      <c r="D6" s="148"/>
      <c r="E6" s="148"/>
      <c r="F6" s="149"/>
    </row>
    <row r="7" spans="2:6" ht="78.75" customHeight="1" x14ac:dyDescent="0.2">
      <c r="B7" s="153" t="s">
        <v>140</v>
      </c>
      <c r="C7" s="154"/>
      <c r="D7" s="154"/>
      <c r="E7" s="154"/>
      <c r="F7" s="155"/>
    </row>
    <row r="8" spans="2:6" ht="21" customHeight="1" x14ac:dyDescent="0.2">
      <c r="B8" s="150" t="s">
        <v>155</v>
      </c>
      <c r="C8" s="151"/>
      <c r="D8" s="151"/>
      <c r="E8" s="151"/>
      <c r="F8" s="152"/>
    </row>
    <row r="9" spans="2:6" ht="34.5" customHeight="1" x14ac:dyDescent="0.2">
      <c r="B9" s="140" t="s">
        <v>141</v>
      </c>
      <c r="C9" s="141"/>
      <c r="D9" s="141"/>
      <c r="E9" s="141"/>
      <c r="F9" s="142"/>
    </row>
    <row r="10" spans="2:6" ht="36" customHeight="1" x14ac:dyDescent="0.2">
      <c r="B10" s="140" t="s">
        <v>142</v>
      </c>
      <c r="C10" s="141"/>
      <c r="D10" s="141"/>
      <c r="E10" s="141"/>
      <c r="F10" s="142"/>
    </row>
    <row r="11" spans="2:6" ht="72" customHeight="1" x14ac:dyDescent="0.2">
      <c r="B11" s="140" t="s">
        <v>156</v>
      </c>
      <c r="C11" s="141"/>
      <c r="D11" s="141"/>
      <c r="E11" s="141"/>
      <c r="F11" s="142"/>
    </row>
    <row r="12" spans="2:6" ht="34.5" customHeight="1" x14ac:dyDescent="0.2">
      <c r="B12" s="140" t="s">
        <v>157</v>
      </c>
      <c r="C12" s="141"/>
      <c r="D12" s="141"/>
      <c r="E12" s="141"/>
      <c r="F12" s="142"/>
    </row>
    <row r="13" spans="2:6" ht="44.25" customHeight="1" x14ac:dyDescent="0.2">
      <c r="B13" s="140" t="s">
        <v>143</v>
      </c>
      <c r="C13" s="141"/>
      <c r="D13" s="141"/>
      <c r="E13" s="141"/>
      <c r="F13" s="142"/>
    </row>
    <row r="14" spans="2:6" ht="26.25" customHeight="1" x14ac:dyDescent="0.2">
      <c r="B14" s="140" t="s">
        <v>144</v>
      </c>
      <c r="C14" s="141"/>
      <c r="D14" s="141"/>
      <c r="E14" s="141"/>
      <c r="F14" s="142"/>
    </row>
    <row r="15" spans="2:6" ht="22.5" customHeight="1" x14ac:dyDescent="0.2">
      <c r="B15" s="140" t="s">
        <v>145</v>
      </c>
      <c r="C15" s="141"/>
      <c r="D15" s="141"/>
      <c r="E15" s="141"/>
      <c r="F15" s="142"/>
    </row>
    <row r="16" spans="2:6" ht="33" customHeight="1" x14ac:dyDescent="0.2">
      <c r="B16" s="140" t="s">
        <v>158</v>
      </c>
      <c r="C16" s="141"/>
      <c r="D16" s="141"/>
      <c r="E16" s="141"/>
      <c r="F16" s="142"/>
    </row>
    <row r="17" spans="2:6" ht="36.75" customHeight="1" x14ac:dyDescent="0.2">
      <c r="B17" s="140" t="s">
        <v>160</v>
      </c>
      <c r="C17" s="141"/>
      <c r="D17" s="141"/>
      <c r="E17" s="141"/>
      <c r="F17" s="142"/>
    </row>
    <row r="18" spans="2:6" ht="26.25" customHeight="1" x14ac:dyDescent="0.2">
      <c r="B18" s="140" t="s">
        <v>159</v>
      </c>
      <c r="C18" s="141"/>
      <c r="D18" s="141"/>
      <c r="E18" s="141"/>
      <c r="F18" s="142"/>
    </row>
    <row r="19" spans="2:6" ht="27" customHeight="1" thickBot="1" x14ac:dyDescent="0.25">
      <c r="B19" s="143" t="s">
        <v>161</v>
      </c>
      <c r="C19" s="144"/>
      <c r="D19" s="144"/>
      <c r="E19" s="144"/>
      <c r="F19" s="145"/>
    </row>
    <row r="20" spans="2:6" ht="14.25" customHeight="1" x14ac:dyDescent="0.2">
      <c r="B20" s="6"/>
    </row>
    <row r="21" spans="2:6" x14ac:dyDescent="0.2">
      <c r="B21" s="7"/>
    </row>
    <row r="22" spans="2:6" ht="17.25" customHeight="1" x14ac:dyDescent="0.2">
      <c r="B22" s="139"/>
      <c r="C22" s="139"/>
      <c r="D22" s="139"/>
      <c r="E22" s="139"/>
      <c r="F22" s="139"/>
    </row>
  </sheetData>
  <mergeCells count="18">
    <mergeCell ref="B2:B4"/>
    <mergeCell ref="B15:F15"/>
    <mergeCell ref="B6:F6"/>
    <mergeCell ref="B8:F8"/>
    <mergeCell ref="B9:F9"/>
    <mergeCell ref="B7:F7"/>
    <mergeCell ref="B10:F10"/>
    <mergeCell ref="B11:F11"/>
    <mergeCell ref="B12:F12"/>
    <mergeCell ref="B13:F13"/>
    <mergeCell ref="B14:F14"/>
    <mergeCell ref="C2:E4"/>
    <mergeCell ref="F2:F4"/>
    <mergeCell ref="B22:F22"/>
    <mergeCell ref="B16:F16"/>
    <mergeCell ref="B17:F17"/>
    <mergeCell ref="B18:F18"/>
    <mergeCell ref="B19:F19"/>
  </mergeCells>
  <printOptions horizontalCentered="1"/>
  <pageMargins left="0.7" right="0.7" top="0.75" bottom="0.75" header="0.3" footer="0.3"/>
  <pageSetup scale="52" orientation="portrait" horizontalDpi="4294967295" verticalDpi="4294967295" r:id="rId1"/>
  <headerFooter alignWithMargins="0">
    <oddFooter>&amp;L&amp;12Calle 26 No. 57-41 Torre 8, Pisos 7 y 8 CEMSA – C.P. 111321
PBX. 3779555  - Información: Línea 195
www.umv.gov.co&amp;C
CON-FM-089
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F78"/>
  <sheetViews>
    <sheetView showGridLines="0" zoomScale="80" zoomScaleNormal="80" zoomScalePageLayoutView="85" workbookViewId="0">
      <selection activeCell="A51" sqref="A51"/>
    </sheetView>
  </sheetViews>
  <sheetFormatPr baseColWidth="10" defaultRowHeight="12.75" x14ac:dyDescent="0.2"/>
  <cols>
    <col min="1" max="1" width="5.28515625" customWidth="1"/>
    <col min="2" max="2" width="57.85546875" customWidth="1"/>
    <col min="3" max="3" width="105.28515625" customWidth="1"/>
    <col min="4" max="4" width="20" customWidth="1"/>
    <col min="5" max="5" width="23.42578125" customWidth="1"/>
    <col min="6" max="6" width="31" customWidth="1"/>
  </cols>
  <sheetData>
    <row r="2" spans="2:6" ht="78" customHeight="1" x14ac:dyDescent="0.2">
      <c r="B2" s="146"/>
      <c r="C2" s="156" t="s">
        <v>138</v>
      </c>
      <c r="D2" s="157"/>
      <c r="E2" s="158"/>
      <c r="F2" s="165" t="s">
        <v>163</v>
      </c>
    </row>
    <row r="3" spans="2:6" ht="51" customHeight="1" x14ac:dyDescent="0.2">
      <c r="B3" s="146"/>
      <c r="C3" s="159"/>
      <c r="D3" s="160"/>
      <c r="E3" s="161"/>
      <c r="F3" s="166"/>
    </row>
    <row r="4" spans="2:6" ht="54" customHeight="1" x14ac:dyDescent="0.2">
      <c r="B4" s="146"/>
      <c r="C4" s="162"/>
      <c r="D4" s="163"/>
      <c r="E4" s="164"/>
      <c r="F4" s="154"/>
    </row>
    <row r="5" spans="2:6" ht="24.75" customHeight="1" thickBot="1" x14ac:dyDescent="0.25">
      <c r="B5" s="12"/>
      <c r="C5" s="13"/>
      <c r="D5" s="13"/>
      <c r="E5" s="13"/>
      <c r="F5" s="13"/>
    </row>
    <row r="6" spans="2:6" ht="18" customHeight="1" thickBot="1" x14ac:dyDescent="0.25">
      <c r="B6" s="180" t="s">
        <v>8</v>
      </c>
      <c r="C6" s="181"/>
      <c r="D6" s="181"/>
      <c r="E6" s="181"/>
      <c r="F6" s="182"/>
    </row>
    <row r="7" spans="2:6" ht="42.75" customHeight="1" x14ac:dyDescent="0.2">
      <c r="B7" s="183" t="s">
        <v>162</v>
      </c>
      <c r="C7" s="184"/>
      <c r="D7" s="184"/>
      <c r="E7" s="184"/>
      <c r="F7" s="184"/>
    </row>
    <row r="8" spans="2:6" ht="63" customHeight="1" x14ac:dyDescent="0.2">
      <c r="B8" s="185"/>
      <c r="C8" s="186"/>
      <c r="D8" s="186"/>
      <c r="E8" s="186"/>
      <c r="F8" s="186"/>
    </row>
    <row r="9" spans="2:6" ht="37.5" customHeight="1" x14ac:dyDescent="0.2">
      <c r="B9" s="185"/>
      <c r="C9" s="186"/>
      <c r="D9" s="186"/>
      <c r="E9" s="186"/>
      <c r="F9" s="186"/>
    </row>
    <row r="10" spans="2:6" ht="43.5" customHeight="1" x14ac:dyDescent="0.2">
      <c r="B10" s="185"/>
      <c r="C10" s="186"/>
      <c r="D10" s="186"/>
      <c r="E10" s="186"/>
      <c r="F10" s="186"/>
    </row>
    <row r="11" spans="2:6" ht="58.5" customHeight="1" x14ac:dyDescent="0.2">
      <c r="B11" s="185"/>
      <c r="C11" s="186"/>
      <c r="D11" s="186"/>
      <c r="E11" s="186"/>
      <c r="F11" s="186"/>
    </row>
    <row r="12" spans="2:6" ht="46.5" customHeight="1" x14ac:dyDescent="0.2">
      <c r="B12" s="185"/>
      <c r="C12" s="186"/>
      <c r="D12" s="186"/>
      <c r="E12" s="186"/>
      <c r="F12" s="186"/>
    </row>
    <row r="13" spans="2:6" ht="47.25" customHeight="1" x14ac:dyDescent="0.2">
      <c r="B13" s="185"/>
      <c r="C13" s="186"/>
      <c r="D13" s="186"/>
      <c r="E13" s="186"/>
      <c r="F13" s="186"/>
    </row>
    <row r="14" spans="2:6" ht="22.5" customHeight="1" thickBot="1" x14ac:dyDescent="0.25">
      <c r="B14" s="187"/>
      <c r="C14" s="188"/>
      <c r="D14" s="188"/>
      <c r="E14" s="188"/>
      <c r="F14" s="188"/>
    </row>
    <row r="15" spans="2:6" ht="16.5" customHeight="1" thickBot="1" x14ac:dyDescent="0.25">
      <c r="B15" s="173" t="s">
        <v>110</v>
      </c>
      <c r="C15" s="174"/>
      <c r="D15" s="174"/>
      <c r="E15" s="174"/>
      <c r="F15" s="175"/>
    </row>
    <row r="16" spans="2:6" ht="127.5" customHeight="1" x14ac:dyDescent="0.2">
      <c r="B16" s="189" t="s">
        <v>151</v>
      </c>
      <c r="C16" s="190"/>
      <c r="D16" s="190"/>
      <c r="E16" s="190"/>
      <c r="F16" s="191"/>
    </row>
    <row r="17" spans="2:6" ht="19.5" customHeight="1" x14ac:dyDescent="0.2">
      <c r="B17" s="49"/>
      <c r="C17" s="50" t="s">
        <v>38</v>
      </c>
      <c r="D17" s="171" t="s">
        <v>36</v>
      </c>
      <c r="E17" s="171" t="s">
        <v>37</v>
      </c>
      <c r="F17" s="169" t="s">
        <v>35</v>
      </c>
    </row>
    <row r="18" spans="2:6" ht="21" customHeight="1" x14ac:dyDescent="0.2">
      <c r="B18" s="49"/>
      <c r="C18" s="50" t="s">
        <v>84</v>
      </c>
      <c r="D18" s="172"/>
      <c r="E18" s="172"/>
      <c r="F18" s="170"/>
    </row>
    <row r="19" spans="2:6" ht="18.75" customHeight="1" x14ac:dyDescent="0.2">
      <c r="B19" s="51" t="s">
        <v>39</v>
      </c>
      <c r="C19" s="52"/>
      <c r="D19" s="53"/>
      <c r="E19" s="54"/>
      <c r="F19" s="55" t="s">
        <v>33</v>
      </c>
    </row>
    <row r="20" spans="2:6" ht="18.75" customHeight="1" x14ac:dyDescent="0.2">
      <c r="B20" s="56" t="s">
        <v>40</v>
      </c>
      <c r="C20" s="57"/>
      <c r="D20" s="58"/>
      <c r="E20" s="59"/>
      <c r="F20" s="60" t="s">
        <v>33</v>
      </c>
    </row>
    <row r="21" spans="2:6" ht="18.75" customHeight="1" x14ac:dyDescent="0.2">
      <c r="B21" s="56" t="s">
        <v>129</v>
      </c>
      <c r="C21" s="57"/>
      <c r="D21" s="58"/>
      <c r="E21" s="59"/>
      <c r="F21" s="60" t="s">
        <v>31</v>
      </c>
    </row>
    <row r="22" spans="2:6" ht="18.75" customHeight="1" x14ac:dyDescent="0.2">
      <c r="B22" s="56" t="s">
        <v>41</v>
      </c>
      <c r="C22" s="57"/>
      <c r="D22" s="58"/>
      <c r="E22" s="59"/>
      <c r="F22" s="60" t="s">
        <v>33</v>
      </c>
    </row>
    <row r="23" spans="2:6" ht="18.75" customHeight="1" x14ac:dyDescent="0.2">
      <c r="B23" s="56" t="s">
        <v>80</v>
      </c>
      <c r="C23" s="57"/>
      <c r="D23" s="58"/>
      <c r="E23" s="59"/>
      <c r="F23" s="60" t="s">
        <v>33</v>
      </c>
    </row>
    <row r="24" spans="2:6" ht="18.75" customHeight="1" x14ac:dyDescent="0.2">
      <c r="B24" s="56" t="s">
        <v>43</v>
      </c>
      <c r="C24" s="57"/>
      <c r="D24" s="58" t="s">
        <v>86</v>
      </c>
      <c r="E24" s="59" t="s">
        <v>88</v>
      </c>
      <c r="F24" s="60" t="s">
        <v>33</v>
      </c>
    </row>
    <row r="25" spans="2:6" ht="18.75" customHeight="1" x14ac:dyDescent="0.2">
      <c r="B25" s="56" t="s">
        <v>132</v>
      </c>
      <c r="C25" s="57"/>
      <c r="D25" s="58"/>
      <c r="E25" s="59"/>
      <c r="F25" s="61" t="s">
        <v>31</v>
      </c>
    </row>
    <row r="26" spans="2:6" ht="18.75" customHeight="1" x14ac:dyDescent="0.2">
      <c r="B26" s="56" t="s">
        <v>42</v>
      </c>
      <c r="C26" s="57"/>
      <c r="D26" s="58"/>
      <c r="E26" s="59"/>
      <c r="F26" s="60" t="s">
        <v>33</v>
      </c>
    </row>
    <row r="27" spans="2:6" ht="18.75" customHeight="1" x14ac:dyDescent="0.2">
      <c r="B27" s="56" t="s">
        <v>73</v>
      </c>
      <c r="C27" s="57"/>
      <c r="D27" s="58"/>
      <c r="E27" s="59"/>
      <c r="F27" s="60" t="s">
        <v>33</v>
      </c>
    </row>
    <row r="28" spans="2:6" ht="18.75" customHeight="1" x14ac:dyDescent="0.2">
      <c r="B28" s="56" t="s">
        <v>44</v>
      </c>
      <c r="C28" s="57"/>
      <c r="D28" s="58"/>
      <c r="E28" s="59"/>
      <c r="F28" s="60" t="s">
        <v>33</v>
      </c>
    </row>
    <row r="29" spans="2:6" ht="18.75" customHeight="1" x14ac:dyDescent="0.2">
      <c r="B29" s="62" t="s">
        <v>45</v>
      </c>
      <c r="C29" s="63"/>
      <c r="D29" s="58"/>
      <c r="E29" s="64"/>
      <c r="F29" s="65" t="s">
        <v>33</v>
      </c>
    </row>
    <row r="30" spans="2:6" ht="24" customHeight="1" x14ac:dyDescent="0.2">
      <c r="B30" s="49"/>
      <c r="C30" s="50" t="s">
        <v>81</v>
      </c>
      <c r="D30" s="66"/>
      <c r="E30" s="66"/>
      <c r="F30" s="67"/>
    </row>
    <row r="31" spans="2:6" ht="19.5" customHeight="1" x14ac:dyDescent="0.2">
      <c r="B31" s="51" t="s">
        <v>47</v>
      </c>
      <c r="C31" s="68"/>
      <c r="D31" s="53" t="s">
        <v>86</v>
      </c>
      <c r="E31" s="54" t="s">
        <v>88</v>
      </c>
      <c r="F31" s="55" t="s">
        <v>33</v>
      </c>
    </row>
    <row r="32" spans="2:6" ht="19.5" customHeight="1" x14ac:dyDescent="0.2">
      <c r="B32" s="167" t="s">
        <v>46</v>
      </c>
      <c r="C32" s="168"/>
      <c r="D32" s="58"/>
      <c r="E32" s="59"/>
      <c r="F32" s="60" t="s">
        <v>33</v>
      </c>
    </row>
    <row r="33" spans="2:6" ht="19.5" customHeight="1" x14ac:dyDescent="0.2">
      <c r="B33" s="167" t="s">
        <v>79</v>
      </c>
      <c r="C33" s="168"/>
      <c r="D33" s="58"/>
      <c r="E33" s="59"/>
      <c r="F33" s="60" t="s">
        <v>33</v>
      </c>
    </row>
    <row r="34" spans="2:6" ht="19.5" customHeight="1" x14ac:dyDescent="0.2">
      <c r="B34" s="56" t="s">
        <v>48</v>
      </c>
      <c r="C34" s="69"/>
      <c r="D34" s="58"/>
      <c r="E34" s="59"/>
      <c r="F34" s="60" t="s">
        <v>33</v>
      </c>
    </row>
    <row r="35" spans="2:6" ht="19.5" customHeight="1" x14ac:dyDescent="0.2">
      <c r="B35" s="56" t="s">
        <v>49</v>
      </c>
      <c r="C35" s="69"/>
      <c r="D35" s="58"/>
      <c r="E35" s="59"/>
      <c r="F35" s="60" t="s">
        <v>33</v>
      </c>
    </row>
    <row r="36" spans="2:6" ht="19.5" customHeight="1" x14ac:dyDescent="0.2">
      <c r="B36" s="167" t="s">
        <v>51</v>
      </c>
      <c r="C36" s="168"/>
      <c r="D36" s="58" t="s">
        <v>87</v>
      </c>
      <c r="E36" s="59" t="s">
        <v>89</v>
      </c>
      <c r="F36" s="60" t="s">
        <v>33</v>
      </c>
    </row>
    <row r="37" spans="2:6" ht="19.5" customHeight="1" x14ac:dyDescent="0.2">
      <c r="B37" s="178" t="s">
        <v>50</v>
      </c>
      <c r="C37" s="179"/>
      <c r="D37" s="71"/>
      <c r="E37" s="64"/>
      <c r="F37" s="65" t="s">
        <v>33</v>
      </c>
    </row>
    <row r="38" spans="2:6" ht="23.25" customHeight="1" x14ac:dyDescent="0.2">
      <c r="B38" s="49"/>
      <c r="C38" s="50" t="s">
        <v>82</v>
      </c>
      <c r="D38" s="72"/>
      <c r="E38" s="72"/>
      <c r="F38" s="73"/>
    </row>
    <row r="39" spans="2:6" ht="19.5" customHeight="1" x14ac:dyDescent="0.2">
      <c r="B39" s="176" t="s">
        <v>133</v>
      </c>
      <c r="C39" s="177"/>
      <c r="D39" s="53"/>
      <c r="E39" s="54"/>
      <c r="F39" s="55" t="s">
        <v>33</v>
      </c>
    </row>
    <row r="40" spans="2:6" ht="19.5" customHeight="1" x14ac:dyDescent="0.2">
      <c r="B40" s="74" t="s">
        <v>52</v>
      </c>
      <c r="C40" s="69"/>
      <c r="D40" s="58"/>
      <c r="E40" s="59"/>
      <c r="F40" s="60" t="s">
        <v>33</v>
      </c>
    </row>
    <row r="41" spans="2:6" ht="19.5" customHeight="1" x14ac:dyDescent="0.2">
      <c r="B41" s="167" t="s">
        <v>130</v>
      </c>
      <c r="C41" s="168"/>
      <c r="D41" s="58"/>
      <c r="E41" s="59"/>
      <c r="F41" s="60" t="s">
        <v>33</v>
      </c>
    </row>
    <row r="42" spans="2:6" ht="19.5" customHeight="1" x14ac:dyDescent="0.2">
      <c r="B42" s="56" t="s">
        <v>49</v>
      </c>
      <c r="C42" s="69"/>
      <c r="D42" s="58"/>
      <c r="E42" s="59"/>
      <c r="F42" s="60" t="s">
        <v>33</v>
      </c>
    </row>
    <row r="43" spans="2:6" ht="19.5" customHeight="1" x14ac:dyDescent="0.2">
      <c r="B43" s="62" t="s">
        <v>53</v>
      </c>
      <c r="C43" s="70"/>
      <c r="D43" s="71"/>
      <c r="E43" s="64"/>
      <c r="F43" s="65" t="s">
        <v>33</v>
      </c>
    </row>
    <row r="44" spans="2:6" ht="23.25" customHeight="1" x14ac:dyDescent="0.2">
      <c r="B44" s="49"/>
      <c r="C44" s="50" t="s">
        <v>83</v>
      </c>
      <c r="D44" s="75"/>
      <c r="E44" s="75"/>
      <c r="F44" s="76"/>
    </row>
    <row r="45" spans="2:6" ht="19.5" customHeight="1" x14ac:dyDescent="0.2">
      <c r="B45" s="176" t="s">
        <v>54</v>
      </c>
      <c r="C45" s="177"/>
      <c r="D45" s="58" t="s">
        <v>87</v>
      </c>
      <c r="E45" s="54" t="s">
        <v>89</v>
      </c>
      <c r="F45" s="77" t="s">
        <v>31</v>
      </c>
    </row>
    <row r="46" spans="2:6" ht="19.5" customHeight="1" x14ac:dyDescent="0.2">
      <c r="B46" s="167" t="s">
        <v>55</v>
      </c>
      <c r="C46" s="168"/>
      <c r="D46" s="58"/>
      <c r="E46" s="59"/>
      <c r="F46" s="78" t="s">
        <v>31</v>
      </c>
    </row>
    <row r="47" spans="2:6" ht="19.5" customHeight="1" x14ac:dyDescent="0.2">
      <c r="B47" s="167" t="s">
        <v>56</v>
      </c>
      <c r="C47" s="168"/>
      <c r="D47" s="58" t="s">
        <v>87</v>
      </c>
      <c r="E47" s="59" t="s">
        <v>89</v>
      </c>
      <c r="F47" s="78" t="s">
        <v>31</v>
      </c>
    </row>
    <row r="48" spans="2:6" ht="19.5" customHeight="1" x14ac:dyDescent="0.2">
      <c r="B48" s="167" t="s">
        <v>57</v>
      </c>
      <c r="C48" s="168"/>
      <c r="D48" s="58"/>
      <c r="E48" s="59"/>
      <c r="F48" s="78" t="s">
        <v>32</v>
      </c>
    </row>
    <row r="49" spans="2:6" ht="19.5" customHeight="1" x14ac:dyDescent="0.2">
      <c r="B49" s="167" t="s">
        <v>58</v>
      </c>
      <c r="C49" s="168"/>
      <c r="D49" s="58"/>
      <c r="E49" s="59"/>
      <c r="F49" s="78" t="s">
        <v>31</v>
      </c>
    </row>
    <row r="50" spans="2:6" ht="19.5" customHeight="1" x14ac:dyDescent="0.2">
      <c r="B50" s="56" t="s">
        <v>59</v>
      </c>
      <c r="C50" s="69"/>
      <c r="D50" s="58" t="s">
        <v>87</v>
      </c>
      <c r="E50" s="59" t="s">
        <v>89</v>
      </c>
      <c r="F50" s="78" t="s">
        <v>31</v>
      </c>
    </row>
    <row r="51" spans="2:6" ht="21" customHeight="1" x14ac:dyDescent="0.2">
      <c r="B51" s="56" t="s">
        <v>60</v>
      </c>
      <c r="C51" s="69"/>
      <c r="D51" s="58" t="s">
        <v>86</v>
      </c>
      <c r="E51" s="59" t="s">
        <v>88</v>
      </c>
      <c r="F51" s="78" t="s">
        <v>31</v>
      </c>
    </row>
    <row r="52" spans="2:6" ht="19.5" customHeight="1" x14ac:dyDescent="0.2">
      <c r="B52" s="167" t="s">
        <v>61</v>
      </c>
      <c r="C52" s="168"/>
      <c r="D52" s="58" t="s">
        <v>86</v>
      </c>
      <c r="E52" s="59" t="s">
        <v>88</v>
      </c>
      <c r="F52" s="78" t="s">
        <v>31</v>
      </c>
    </row>
    <row r="53" spans="2:6" ht="19.5" customHeight="1" x14ac:dyDescent="0.2">
      <c r="B53" s="167" t="s">
        <v>62</v>
      </c>
      <c r="C53" s="168"/>
      <c r="D53" s="58"/>
      <c r="E53" s="59"/>
      <c r="F53" s="78" t="s">
        <v>33</v>
      </c>
    </row>
    <row r="54" spans="2:6" ht="19.5" customHeight="1" x14ac:dyDescent="0.2">
      <c r="B54" s="167" t="s">
        <v>63</v>
      </c>
      <c r="C54" s="168"/>
      <c r="D54" s="58"/>
      <c r="E54" s="59"/>
      <c r="F54" s="78" t="s">
        <v>33</v>
      </c>
    </row>
    <row r="55" spans="2:6" ht="19.5" customHeight="1" x14ac:dyDescent="0.2">
      <c r="B55" s="167" t="s">
        <v>64</v>
      </c>
      <c r="C55" s="168"/>
      <c r="D55" s="58"/>
      <c r="E55" s="59"/>
      <c r="F55" s="78" t="s">
        <v>33</v>
      </c>
    </row>
    <row r="56" spans="2:6" ht="19.5" customHeight="1" x14ac:dyDescent="0.2">
      <c r="B56" s="167" t="s">
        <v>65</v>
      </c>
      <c r="C56" s="168"/>
      <c r="D56" s="58"/>
      <c r="E56" s="59"/>
      <c r="F56" s="78" t="s">
        <v>4</v>
      </c>
    </row>
    <row r="57" spans="2:6" ht="19.5" customHeight="1" x14ac:dyDescent="0.2">
      <c r="B57" s="167" t="s">
        <v>66</v>
      </c>
      <c r="C57" s="168"/>
      <c r="D57" s="58"/>
      <c r="E57" s="59"/>
      <c r="F57" s="78" t="s">
        <v>4</v>
      </c>
    </row>
    <row r="58" spans="2:6" ht="19.5" customHeight="1" x14ac:dyDescent="0.2">
      <c r="B58" s="56" t="s">
        <v>67</v>
      </c>
      <c r="C58" s="69"/>
      <c r="D58" s="58"/>
      <c r="E58" s="59"/>
      <c r="F58" s="78" t="s">
        <v>4</v>
      </c>
    </row>
    <row r="59" spans="2:6" ht="19.5" customHeight="1" x14ac:dyDescent="0.2">
      <c r="B59" s="167" t="s">
        <v>68</v>
      </c>
      <c r="C59" s="168"/>
      <c r="D59" s="58"/>
      <c r="E59" s="59"/>
      <c r="F59" s="78" t="s">
        <v>6</v>
      </c>
    </row>
    <row r="60" spans="2:6" ht="19.5" customHeight="1" x14ac:dyDescent="0.2">
      <c r="B60" s="167" t="s">
        <v>69</v>
      </c>
      <c r="C60" s="168"/>
      <c r="D60" s="58"/>
      <c r="E60" s="59"/>
      <c r="F60" s="60" t="s">
        <v>33</v>
      </c>
    </row>
    <row r="61" spans="2:6" ht="19.5" customHeight="1" x14ac:dyDescent="0.2">
      <c r="B61" s="167" t="s">
        <v>70</v>
      </c>
      <c r="C61" s="168"/>
      <c r="D61" s="58"/>
      <c r="E61" s="59"/>
      <c r="F61" s="60" t="s">
        <v>33</v>
      </c>
    </row>
    <row r="62" spans="2:6" ht="19.5" customHeight="1" x14ac:dyDescent="0.2">
      <c r="B62" s="167" t="s">
        <v>71</v>
      </c>
      <c r="C62" s="168"/>
      <c r="D62" s="58"/>
      <c r="E62" s="59"/>
      <c r="F62" s="60" t="s">
        <v>33</v>
      </c>
    </row>
    <row r="63" spans="2:6" ht="19.5" customHeight="1" x14ac:dyDescent="0.2">
      <c r="B63" s="167" t="s">
        <v>101</v>
      </c>
      <c r="C63" s="168"/>
      <c r="D63" s="58"/>
      <c r="E63" s="59"/>
      <c r="F63" s="60" t="s">
        <v>33</v>
      </c>
    </row>
    <row r="64" spans="2:6" ht="19.5" customHeight="1" x14ac:dyDescent="0.2">
      <c r="B64" s="56" t="s">
        <v>76</v>
      </c>
      <c r="C64" s="69"/>
      <c r="D64" s="58"/>
      <c r="E64" s="59"/>
      <c r="F64" s="60" t="s">
        <v>78</v>
      </c>
    </row>
    <row r="65" spans="2:6" ht="19.5" customHeight="1" x14ac:dyDescent="0.2">
      <c r="B65" s="167" t="s">
        <v>77</v>
      </c>
      <c r="C65" s="168"/>
      <c r="D65" s="58"/>
      <c r="E65" s="59"/>
      <c r="F65" s="60" t="s">
        <v>78</v>
      </c>
    </row>
    <row r="66" spans="2:6" ht="19.5" customHeight="1" x14ac:dyDescent="0.2">
      <c r="B66" s="56" t="s">
        <v>102</v>
      </c>
      <c r="C66" s="57"/>
      <c r="D66" s="58" t="s">
        <v>87</v>
      </c>
      <c r="E66" s="59" t="s">
        <v>89</v>
      </c>
      <c r="F66" s="78" t="s">
        <v>74</v>
      </c>
    </row>
    <row r="67" spans="2:6" ht="19.5" customHeight="1" x14ac:dyDescent="0.2">
      <c r="B67" s="56" t="s">
        <v>75</v>
      </c>
      <c r="C67" s="69"/>
      <c r="D67" s="58" t="s">
        <v>87</v>
      </c>
      <c r="E67" s="59" t="s">
        <v>89</v>
      </c>
      <c r="F67" s="78" t="s">
        <v>74</v>
      </c>
    </row>
    <row r="68" spans="2:6" ht="19.5" customHeight="1" thickBot="1" x14ac:dyDescent="0.25">
      <c r="B68" s="79" t="s">
        <v>72</v>
      </c>
      <c r="C68" s="80"/>
      <c r="D68" s="81"/>
      <c r="E68" s="82"/>
      <c r="F68" s="83" t="s">
        <v>34</v>
      </c>
    </row>
    <row r="73" spans="2:6" hidden="1" x14ac:dyDescent="0.2">
      <c r="B73" s="6" t="s">
        <v>87</v>
      </c>
    </row>
    <row r="74" spans="2:6" hidden="1" x14ac:dyDescent="0.2">
      <c r="B74" s="7" t="s">
        <v>85</v>
      </c>
    </row>
    <row r="75" spans="2:6" hidden="1" x14ac:dyDescent="0.2">
      <c r="B75" s="7" t="s">
        <v>86</v>
      </c>
    </row>
    <row r="76" spans="2:6" hidden="1" x14ac:dyDescent="0.2"/>
    <row r="77" spans="2:6" hidden="1" x14ac:dyDescent="0.2">
      <c r="B77" t="s">
        <v>88</v>
      </c>
    </row>
    <row r="78" spans="2:6" hidden="1" x14ac:dyDescent="0.2">
      <c r="B78" t="s">
        <v>89</v>
      </c>
    </row>
  </sheetData>
  <mergeCells count="33">
    <mergeCell ref="B6:F6"/>
    <mergeCell ref="B7:F14"/>
    <mergeCell ref="B16:F16"/>
    <mergeCell ref="C2:E4"/>
    <mergeCell ref="F2:F4"/>
    <mergeCell ref="B2:B4"/>
    <mergeCell ref="F17:F18"/>
    <mergeCell ref="E17:E18"/>
    <mergeCell ref="D17:D18"/>
    <mergeCell ref="B15:F15"/>
    <mergeCell ref="B46:C46"/>
    <mergeCell ref="B45:C45"/>
    <mergeCell ref="B41:C41"/>
    <mergeCell ref="B39:C39"/>
    <mergeCell ref="B32:C32"/>
    <mergeCell ref="B33:C33"/>
    <mergeCell ref="B36:C36"/>
    <mergeCell ref="B37:C37"/>
    <mergeCell ref="B47:C47"/>
    <mergeCell ref="B48:C48"/>
    <mergeCell ref="B49:C49"/>
    <mergeCell ref="B52:C52"/>
    <mergeCell ref="B53:C53"/>
    <mergeCell ref="B54:C54"/>
    <mergeCell ref="B55:C55"/>
    <mergeCell ref="B56:C56"/>
    <mergeCell ref="B57:C57"/>
    <mergeCell ref="B65:C65"/>
    <mergeCell ref="B59:C59"/>
    <mergeCell ref="B60:C60"/>
    <mergeCell ref="B61:C61"/>
    <mergeCell ref="B62:C62"/>
    <mergeCell ref="B63:C63"/>
  </mergeCells>
  <phoneticPr fontId="1" type="noConversion"/>
  <dataValidations count="2">
    <dataValidation type="list" allowBlank="1" showInputMessage="1" showErrorMessage="1" sqref="D19:D29 D31:D37 D39:D43 D45:D68" xr:uid="{00000000-0002-0000-0100-000000000000}">
      <formula1>$B$73:$B$75</formula1>
    </dataValidation>
    <dataValidation type="list" allowBlank="1" showInputMessage="1" showErrorMessage="1" sqref="E19:E29 E31:E37 E39:E43 E45:E68" xr:uid="{00000000-0002-0000-0100-000001000000}">
      <formula1>$B$77:$B$78</formula1>
    </dataValidation>
  </dataValidations>
  <printOptions horizontalCentered="1"/>
  <pageMargins left="0.7" right="0.7" top="0.75" bottom="0.75" header="0.3" footer="0.3"/>
  <pageSetup scale="38" orientation="portrait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Q58"/>
  <sheetViews>
    <sheetView showGridLines="0" zoomScale="90" zoomScaleNormal="90" zoomScalePageLayoutView="70" workbookViewId="0">
      <selection activeCell="B7" sqref="B7:L7"/>
    </sheetView>
  </sheetViews>
  <sheetFormatPr baseColWidth="10" defaultRowHeight="12.75" x14ac:dyDescent="0.2"/>
  <cols>
    <col min="1" max="1" width="4.140625" customWidth="1"/>
    <col min="2" max="2" width="41.42578125" customWidth="1"/>
    <col min="3" max="3" width="25.140625" customWidth="1"/>
    <col min="4" max="4" width="14.7109375" customWidth="1"/>
    <col min="5" max="5" width="12.42578125" customWidth="1"/>
    <col min="6" max="6" width="18.28515625" customWidth="1"/>
    <col min="7" max="7" width="24.85546875" customWidth="1"/>
    <col min="8" max="8" width="31.42578125" style="10" customWidth="1"/>
    <col min="9" max="9" width="14.7109375" customWidth="1"/>
    <col min="10" max="10" width="11.85546875" customWidth="1"/>
    <col min="11" max="11" width="14" customWidth="1"/>
    <col min="12" max="12" width="15.28515625" style="4" customWidth="1"/>
    <col min="13" max="13" width="4.85546875" customWidth="1"/>
  </cols>
  <sheetData>
    <row r="1" spans="2:17" x14ac:dyDescent="0.2">
      <c r="H1"/>
      <c r="L1"/>
    </row>
    <row r="2" spans="2:17" ht="48.75" customHeight="1" x14ac:dyDescent="0.2">
      <c r="B2" s="146"/>
      <c r="C2" s="156" t="s">
        <v>138</v>
      </c>
      <c r="D2" s="157"/>
      <c r="E2" s="157"/>
      <c r="F2" s="157"/>
      <c r="G2" s="157"/>
      <c r="H2" s="157"/>
      <c r="I2" s="157"/>
      <c r="J2" s="158"/>
      <c r="K2" s="228" t="s">
        <v>163</v>
      </c>
      <c r="L2" s="229"/>
    </row>
    <row r="3" spans="2:17" ht="42" customHeight="1" x14ac:dyDescent="0.2">
      <c r="B3" s="146"/>
      <c r="C3" s="159"/>
      <c r="D3" s="160"/>
      <c r="E3" s="160"/>
      <c r="F3" s="160"/>
      <c r="G3" s="160"/>
      <c r="H3" s="160"/>
      <c r="I3" s="160"/>
      <c r="J3" s="161"/>
      <c r="K3" s="230"/>
      <c r="L3" s="231"/>
    </row>
    <row r="4" spans="2:17" ht="36.75" customHeight="1" x14ac:dyDescent="0.2">
      <c r="B4" s="146"/>
      <c r="C4" s="162"/>
      <c r="D4" s="163"/>
      <c r="E4" s="163"/>
      <c r="F4" s="163"/>
      <c r="G4" s="163"/>
      <c r="H4" s="163"/>
      <c r="I4" s="163"/>
      <c r="J4" s="164"/>
      <c r="K4" s="232"/>
      <c r="L4" s="233"/>
    </row>
    <row r="5" spans="2:17" ht="24.75" customHeight="1" thickBot="1" x14ac:dyDescent="0.25">
      <c r="C5" s="12"/>
      <c r="D5" s="13"/>
      <c r="E5" s="13"/>
      <c r="F5" s="13"/>
      <c r="G5" s="13"/>
      <c r="H5"/>
      <c r="L5"/>
    </row>
    <row r="6" spans="2:17" ht="74.45" customHeight="1" thickBot="1" x14ac:dyDescent="0.25">
      <c r="B6" s="219" t="s">
        <v>217</v>
      </c>
      <c r="C6" s="220"/>
      <c r="D6" s="220"/>
      <c r="E6" s="220"/>
      <c r="F6" s="220"/>
      <c r="G6" s="220"/>
      <c r="H6" s="220"/>
      <c r="I6" s="220"/>
      <c r="J6" s="220"/>
      <c r="K6" s="220"/>
      <c r="L6" s="221"/>
      <c r="M6" s="1"/>
      <c r="N6" s="1"/>
      <c r="O6" s="1"/>
      <c r="P6" s="1"/>
      <c r="Q6" s="1"/>
    </row>
    <row r="7" spans="2:17" ht="24.75" customHeight="1" x14ac:dyDescent="0.2">
      <c r="B7" s="225" t="s">
        <v>110</v>
      </c>
      <c r="C7" s="226"/>
      <c r="D7" s="226"/>
      <c r="E7" s="226"/>
      <c r="F7" s="226"/>
      <c r="G7" s="226"/>
      <c r="H7" s="226"/>
      <c r="I7" s="226"/>
      <c r="J7" s="226"/>
      <c r="K7" s="226"/>
      <c r="L7" s="227"/>
    </row>
    <row r="8" spans="2:17" ht="18" customHeight="1" x14ac:dyDescent="0.25">
      <c r="B8" s="133" t="s">
        <v>154</v>
      </c>
      <c r="C8" s="134"/>
      <c r="D8" s="134"/>
      <c r="E8" s="134"/>
      <c r="F8" s="134"/>
      <c r="G8" s="134"/>
      <c r="H8" s="134"/>
      <c r="I8" s="134"/>
      <c r="J8" s="134"/>
      <c r="K8" s="134"/>
      <c r="L8" s="135"/>
    </row>
    <row r="9" spans="2:17" ht="15.75" x14ac:dyDescent="0.25">
      <c r="B9" s="133" t="s">
        <v>152</v>
      </c>
      <c r="C9" s="136"/>
      <c r="D9" s="136"/>
      <c r="E9" s="136"/>
      <c r="F9" s="136"/>
      <c r="G9" s="136"/>
      <c r="H9" s="136"/>
      <c r="I9" s="137"/>
      <c r="J9" s="136"/>
      <c r="K9" s="136"/>
      <c r="L9" s="138"/>
    </row>
    <row r="10" spans="2:17" ht="15.75" x14ac:dyDescent="0.25">
      <c r="B10" s="133" t="s">
        <v>147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8"/>
    </row>
    <row r="11" spans="2:17" ht="15.75" x14ac:dyDescent="0.25">
      <c r="B11" s="133" t="s">
        <v>148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8"/>
    </row>
    <row r="12" spans="2:17" ht="18" customHeight="1" x14ac:dyDescent="0.2">
      <c r="B12" s="222" t="s">
        <v>146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4"/>
    </row>
    <row r="13" spans="2:17" ht="15.75" x14ac:dyDescent="0.25">
      <c r="B13" s="133" t="s">
        <v>150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8"/>
    </row>
    <row r="14" spans="2:17" ht="7.5" customHeight="1" thickBot="1" x14ac:dyDescent="0.25"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2:17" ht="33.75" customHeight="1" thickBot="1" x14ac:dyDescent="0.25">
      <c r="B15" s="216" t="s">
        <v>126</v>
      </c>
      <c r="C15" s="217"/>
      <c r="D15" s="217"/>
      <c r="E15" s="217"/>
      <c r="F15" s="217"/>
      <c r="G15" s="218"/>
      <c r="H15" s="213" t="s">
        <v>124</v>
      </c>
      <c r="I15" s="214"/>
      <c r="J15" s="214"/>
      <c r="K15" s="214"/>
      <c r="L15" s="215"/>
    </row>
    <row r="16" spans="2:17" ht="40.5" customHeight="1" thickBot="1" x14ac:dyDescent="0.25">
      <c r="B16" s="90" t="s">
        <v>90</v>
      </c>
      <c r="C16" s="234" t="s">
        <v>95</v>
      </c>
      <c r="D16" s="234"/>
      <c r="E16" s="234"/>
      <c r="F16" s="234"/>
      <c r="G16" s="234"/>
      <c r="H16" s="91" t="s">
        <v>96</v>
      </c>
      <c r="I16" s="91" t="s">
        <v>7</v>
      </c>
      <c r="J16" s="91" t="s">
        <v>3</v>
      </c>
      <c r="K16" s="91" t="s">
        <v>103</v>
      </c>
      <c r="L16" s="92" t="s">
        <v>98</v>
      </c>
    </row>
    <row r="17" spans="2:14" ht="53.25" customHeight="1" x14ac:dyDescent="0.2">
      <c r="B17" s="93" t="s">
        <v>84</v>
      </c>
      <c r="C17" s="210" t="s">
        <v>43</v>
      </c>
      <c r="D17" s="210"/>
      <c r="E17" s="210"/>
      <c r="F17" s="210"/>
      <c r="G17" s="210"/>
      <c r="H17" s="94" t="s">
        <v>164</v>
      </c>
      <c r="I17" s="95">
        <v>2</v>
      </c>
      <c r="J17" s="96">
        <v>5</v>
      </c>
      <c r="K17" s="96">
        <f>I17+J17</f>
        <v>7</v>
      </c>
      <c r="L17" s="97" t="str">
        <f t="shared" ref="L17:L26" si="0">IF(K17&lt;=4,"BAJO",IF(K17=5,"MEDIO",IF(K17=6,"ALTO",IF(K17=7,"ALTO","EXTREMO"))))</f>
        <v>ALTO</v>
      </c>
    </row>
    <row r="18" spans="2:14" ht="53.25" customHeight="1" x14ac:dyDescent="0.2">
      <c r="B18" s="98" t="s">
        <v>81</v>
      </c>
      <c r="C18" s="212" t="s">
        <v>47</v>
      </c>
      <c r="D18" s="212"/>
      <c r="E18" s="212"/>
      <c r="F18" s="212"/>
      <c r="G18" s="212"/>
      <c r="H18" s="99" t="s">
        <v>165</v>
      </c>
      <c r="I18" s="95">
        <v>1</v>
      </c>
      <c r="J18" s="96">
        <v>2</v>
      </c>
      <c r="K18" s="96">
        <f t="shared" ref="K18:K24" si="1">+I18+J18</f>
        <v>3</v>
      </c>
      <c r="L18" s="100" t="str">
        <f t="shared" si="0"/>
        <v>BAJO</v>
      </c>
    </row>
    <row r="19" spans="2:14" ht="53.25" customHeight="1" x14ac:dyDescent="0.2">
      <c r="B19" s="98" t="s">
        <v>81</v>
      </c>
      <c r="C19" s="212" t="s">
        <v>51</v>
      </c>
      <c r="D19" s="212"/>
      <c r="E19" s="212"/>
      <c r="F19" s="212"/>
      <c r="G19" s="212"/>
      <c r="H19" s="99" t="s">
        <v>166</v>
      </c>
      <c r="I19" s="95">
        <v>3</v>
      </c>
      <c r="J19" s="96">
        <v>2</v>
      </c>
      <c r="K19" s="96">
        <f t="shared" si="1"/>
        <v>5</v>
      </c>
      <c r="L19" s="100" t="str">
        <f t="shared" si="0"/>
        <v>MEDIO</v>
      </c>
    </row>
    <row r="20" spans="2:14" ht="53.25" customHeight="1" x14ac:dyDescent="0.2">
      <c r="B20" s="98" t="s">
        <v>83</v>
      </c>
      <c r="C20" s="235" t="s">
        <v>54</v>
      </c>
      <c r="D20" s="236"/>
      <c r="E20" s="236"/>
      <c r="F20" s="236"/>
      <c r="G20" s="237"/>
      <c r="H20" s="99" t="s">
        <v>167</v>
      </c>
      <c r="I20" s="95">
        <v>2</v>
      </c>
      <c r="J20" s="96">
        <v>3</v>
      </c>
      <c r="K20" s="96">
        <f t="shared" si="1"/>
        <v>5</v>
      </c>
      <c r="L20" s="100" t="str">
        <f t="shared" si="0"/>
        <v>MEDIO</v>
      </c>
    </row>
    <row r="21" spans="2:14" ht="53.25" customHeight="1" x14ac:dyDescent="0.2">
      <c r="B21" s="98" t="s">
        <v>83</v>
      </c>
      <c r="C21" s="212" t="s">
        <v>56</v>
      </c>
      <c r="D21" s="212"/>
      <c r="E21" s="212"/>
      <c r="F21" s="212"/>
      <c r="G21" s="212"/>
      <c r="H21" s="99" t="s">
        <v>168</v>
      </c>
      <c r="I21" s="95">
        <v>2</v>
      </c>
      <c r="J21" s="96">
        <v>4</v>
      </c>
      <c r="K21" s="96">
        <f t="shared" si="1"/>
        <v>6</v>
      </c>
      <c r="L21" s="100" t="str">
        <f t="shared" si="0"/>
        <v>ALTO</v>
      </c>
    </row>
    <row r="22" spans="2:14" ht="53.25" customHeight="1" x14ac:dyDescent="0.2">
      <c r="B22" s="98" t="s">
        <v>83</v>
      </c>
      <c r="C22" s="212" t="s">
        <v>59</v>
      </c>
      <c r="D22" s="212"/>
      <c r="E22" s="212"/>
      <c r="F22" s="212"/>
      <c r="G22" s="212"/>
      <c r="H22" s="99" t="s">
        <v>169</v>
      </c>
      <c r="I22" s="95">
        <v>3</v>
      </c>
      <c r="J22" s="96">
        <v>4</v>
      </c>
      <c r="K22" s="96">
        <f t="shared" si="1"/>
        <v>7</v>
      </c>
      <c r="L22" s="100" t="str">
        <f t="shared" si="0"/>
        <v>ALTO</v>
      </c>
    </row>
    <row r="23" spans="2:14" ht="53.25" customHeight="1" x14ac:dyDescent="0.2">
      <c r="B23" s="98" t="s">
        <v>83</v>
      </c>
      <c r="C23" s="212" t="s">
        <v>60</v>
      </c>
      <c r="D23" s="212"/>
      <c r="E23" s="212"/>
      <c r="F23" s="212"/>
      <c r="G23" s="212"/>
      <c r="H23" s="99" t="s">
        <v>170</v>
      </c>
      <c r="I23" s="95">
        <v>2</v>
      </c>
      <c r="J23" s="96">
        <v>4</v>
      </c>
      <c r="K23" s="96">
        <f t="shared" si="1"/>
        <v>6</v>
      </c>
      <c r="L23" s="100" t="str">
        <f t="shared" si="0"/>
        <v>ALTO</v>
      </c>
    </row>
    <row r="24" spans="2:14" ht="53.25" customHeight="1" x14ac:dyDescent="0.2">
      <c r="B24" s="98" t="s">
        <v>83</v>
      </c>
      <c r="C24" s="212" t="s">
        <v>61</v>
      </c>
      <c r="D24" s="212"/>
      <c r="E24" s="212"/>
      <c r="F24" s="212"/>
      <c r="G24" s="212"/>
      <c r="H24" s="99" t="s">
        <v>171</v>
      </c>
      <c r="I24" s="95">
        <v>2</v>
      </c>
      <c r="J24" s="96">
        <v>3</v>
      </c>
      <c r="K24" s="96">
        <f t="shared" si="1"/>
        <v>5</v>
      </c>
      <c r="L24" s="100" t="str">
        <f t="shared" si="0"/>
        <v>MEDIO</v>
      </c>
    </row>
    <row r="25" spans="2:14" ht="53.25" customHeight="1" x14ac:dyDescent="0.2">
      <c r="B25" s="98" t="s">
        <v>83</v>
      </c>
      <c r="C25" s="212" t="s">
        <v>102</v>
      </c>
      <c r="D25" s="212"/>
      <c r="E25" s="212"/>
      <c r="F25" s="212"/>
      <c r="G25" s="212"/>
      <c r="H25" s="99" t="s">
        <v>172</v>
      </c>
      <c r="I25" s="95">
        <v>1</v>
      </c>
      <c r="J25" s="96">
        <v>5</v>
      </c>
      <c r="K25" s="96">
        <f t="shared" ref="K25:K26" si="2">+I25+J25</f>
        <v>6</v>
      </c>
      <c r="L25" s="100" t="str">
        <f t="shared" si="0"/>
        <v>ALTO</v>
      </c>
    </row>
    <row r="26" spans="2:14" ht="53.25" customHeight="1" thickBot="1" x14ac:dyDescent="0.25">
      <c r="B26" s="98" t="s">
        <v>83</v>
      </c>
      <c r="C26" s="212" t="s">
        <v>75</v>
      </c>
      <c r="D26" s="212"/>
      <c r="E26" s="212"/>
      <c r="F26" s="212"/>
      <c r="G26" s="212"/>
      <c r="H26" s="99" t="s">
        <v>173</v>
      </c>
      <c r="I26" s="95">
        <v>2</v>
      </c>
      <c r="J26" s="96">
        <v>3</v>
      </c>
      <c r="K26" s="96">
        <f t="shared" si="2"/>
        <v>5</v>
      </c>
      <c r="L26" s="100" t="str">
        <f t="shared" si="0"/>
        <v>MEDIO</v>
      </c>
    </row>
    <row r="27" spans="2:14" ht="12.75" customHeight="1" x14ac:dyDescent="0.2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4"/>
    </row>
    <row r="28" spans="2:14" x14ac:dyDescent="0.2">
      <c r="B28" s="84"/>
      <c r="C28" s="202"/>
      <c r="D28" s="202"/>
      <c r="E28" s="202"/>
      <c r="F28" s="85"/>
      <c r="G28" s="85"/>
      <c r="H28" s="195"/>
      <c r="I28" s="195"/>
      <c r="J28" s="85"/>
      <c r="K28" s="85"/>
      <c r="L28" s="86"/>
    </row>
    <row r="29" spans="2:14" ht="19.5" customHeight="1" x14ac:dyDescent="0.2">
      <c r="B29" s="209" t="s">
        <v>2</v>
      </c>
      <c r="C29" s="193" t="s">
        <v>15</v>
      </c>
      <c r="D29" s="193"/>
      <c r="E29" s="105" t="s">
        <v>14</v>
      </c>
      <c r="F29" s="85"/>
      <c r="G29" s="211" t="s">
        <v>3</v>
      </c>
      <c r="H29" s="106" t="s">
        <v>20</v>
      </c>
      <c r="I29" s="106" t="s">
        <v>14</v>
      </c>
      <c r="J29" s="85"/>
      <c r="K29" s="85"/>
      <c r="L29" s="86"/>
    </row>
    <row r="30" spans="2:14" ht="21" customHeight="1" x14ac:dyDescent="0.2">
      <c r="B30" s="209"/>
      <c r="C30" s="192" t="s">
        <v>9</v>
      </c>
      <c r="D30" s="192"/>
      <c r="E30" s="107">
        <v>1</v>
      </c>
      <c r="F30" s="85"/>
      <c r="G30" s="211"/>
      <c r="H30" s="107" t="s">
        <v>17</v>
      </c>
      <c r="I30" s="108">
        <v>1</v>
      </c>
      <c r="J30" s="85"/>
      <c r="K30" s="85"/>
      <c r="L30" s="86"/>
    </row>
    <row r="31" spans="2:14" ht="15.75" customHeight="1" x14ac:dyDescent="0.2">
      <c r="B31" s="209"/>
      <c r="C31" s="192" t="s">
        <v>10</v>
      </c>
      <c r="D31" s="192"/>
      <c r="E31" s="107">
        <v>2</v>
      </c>
      <c r="F31" s="85"/>
      <c r="G31" s="211"/>
      <c r="H31" s="107" t="s">
        <v>18</v>
      </c>
      <c r="I31" s="108">
        <v>2</v>
      </c>
      <c r="J31" s="85"/>
      <c r="K31" s="85"/>
      <c r="L31" s="86"/>
      <c r="N31" s="5"/>
    </row>
    <row r="32" spans="2:14" ht="24.75" customHeight="1" x14ac:dyDescent="0.2">
      <c r="B32" s="209"/>
      <c r="C32" s="192" t="s">
        <v>11</v>
      </c>
      <c r="D32" s="192"/>
      <c r="E32" s="107">
        <v>3</v>
      </c>
      <c r="F32" s="85"/>
      <c r="G32" s="211"/>
      <c r="H32" s="107" t="s">
        <v>1</v>
      </c>
      <c r="I32" s="108">
        <v>3</v>
      </c>
      <c r="J32" s="85"/>
      <c r="K32" s="85"/>
      <c r="L32" s="86"/>
    </row>
    <row r="33" spans="2:12" ht="18" customHeight="1" x14ac:dyDescent="0.2">
      <c r="B33" s="209"/>
      <c r="C33" s="192" t="s">
        <v>12</v>
      </c>
      <c r="D33" s="192"/>
      <c r="E33" s="107">
        <v>4</v>
      </c>
      <c r="F33" s="85"/>
      <c r="G33" s="211"/>
      <c r="H33" s="107" t="s">
        <v>19</v>
      </c>
      <c r="I33" s="108">
        <v>4</v>
      </c>
      <c r="J33" s="85"/>
      <c r="K33" s="85"/>
      <c r="L33" s="86"/>
    </row>
    <row r="34" spans="2:12" ht="29.25" customHeight="1" x14ac:dyDescent="0.2">
      <c r="B34" s="209"/>
      <c r="C34" s="192" t="s">
        <v>13</v>
      </c>
      <c r="D34" s="192"/>
      <c r="E34" s="107">
        <v>5</v>
      </c>
      <c r="F34" s="85"/>
      <c r="G34" s="211"/>
      <c r="H34" s="107" t="s">
        <v>0</v>
      </c>
      <c r="I34" s="108">
        <v>5</v>
      </c>
      <c r="J34" s="85"/>
      <c r="K34" s="85"/>
      <c r="L34" s="86"/>
    </row>
    <row r="35" spans="2:12" ht="16.5" customHeight="1" x14ac:dyDescent="0.2">
      <c r="B35" s="109"/>
      <c r="C35" s="110"/>
      <c r="D35" s="110"/>
      <c r="E35" s="110"/>
      <c r="F35" s="85"/>
      <c r="G35" s="110"/>
      <c r="H35" s="110"/>
      <c r="I35" s="110"/>
      <c r="J35" s="110"/>
      <c r="K35" s="110"/>
      <c r="L35" s="86"/>
    </row>
    <row r="36" spans="2:12" ht="16.5" customHeight="1" x14ac:dyDescent="0.2">
      <c r="B36" s="109"/>
      <c r="C36" s="195" t="s">
        <v>22</v>
      </c>
      <c r="D36" s="195"/>
      <c r="E36" s="195"/>
      <c r="F36" s="195"/>
      <c r="G36" s="195"/>
      <c r="H36" s="198"/>
      <c r="I36" s="198"/>
      <c r="J36" s="198"/>
      <c r="K36" s="198"/>
      <c r="L36" s="86"/>
    </row>
    <row r="37" spans="2:12" ht="69.75" customHeight="1" x14ac:dyDescent="0.2">
      <c r="B37" s="109"/>
      <c r="C37" s="192" t="s">
        <v>112</v>
      </c>
      <c r="D37" s="192"/>
      <c r="E37" s="192"/>
      <c r="F37" s="107" t="s">
        <v>114</v>
      </c>
      <c r="G37" s="107" t="s">
        <v>121</v>
      </c>
      <c r="H37" s="107" t="s">
        <v>119</v>
      </c>
      <c r="I37" s="192" t="s">
        <v>117</v>
      </c>
      <c r="J37" s="192"/>
      <c r="K37" s="192" t="s">
        <v>115</v>
      </c>
      <c r="L37" s="201"/>
    </row>
    <row r="38" spans="2:12" ht="69.75" customHeight="1" x14ac:dyDescent="0.2">
      <c r="B38" s="109"/>
      <c r="C38" s="192" t="s">
        <v>113</v>
      </c>
      <c r="D38" s="192"/>
      <c r="E38" s="192"/>
      <c r="F38" s="107" t="s">
        <v>123</v>
      </c>
      <c r="G38" s="107" t="s">
        <v>122</v>
      </c>
      <c r="H38" s="107" t="s">
        <v>120</v>
      </c>
      <c r="I38" s="192" t="s">
        <v>118</v>
      </c>
      <c r="J38" s="192"/>
      <c r="K38" s="192" t="s">
        <v>116</v>
      </c>
      <c r="L38" s="201"/>
    </row>
    <row r="39" spans="2:12" x14ac:dyDescent="0.2">
      <c r="B39" s="84"/>
      <c r="C39" s="193" t="s">
        <v>23</v>
      </c>
      <c r="D39" s="193"/>
      <c r="E39" s="193" t="s">
        <v>14</v>
      </c>
      <c r="F39" s="111" t="s">
        <v>17</v>
      </c>
      <c r="G39" s="111" t="s">
        <v>18</v>
      </c>
      <c r="H39" s="112" t="s">
        <v>1</v>
      </c>
      <c r="I39" s="204" t="s">
        <v>19</v>
      </c>
      <c r="J39" s="204"/>
      <c r="K39" s="193" t="s">
        <v>0</v>
      </c>
      <c r="L39" s="199"/>
    </row>
    <row r="40" spans="2:12" x14ac:dyDescent="0.2">
      <c r="B40" s="84"/>
      <c r="C40" s="193"/>
      <c r="D40" s="193"/>
      <c r="E40" s="193"/>
      <c r="F40" s="113">
        <v>1</v>
      </c>
      <c r="G40" s="113">
        <v>2</v>
      </c>
      <c r="H40" s="113">
        <v>3</v>
      </c>
      <c r="I40" s="194">
        <v>4</v>
      </c>
      <c r="J40" s="194"/>
      <c r="K40" s="194">
        <v>5</v>
      </c>
      <c r="L40" s="200"/>
    </row>
    <row r="41" spans="2:12" ht="19.5" customHeight="1" x14ac:dyDescent="0.2">
      <c r="B41" s="84"/>
      <c r="C41" s="192" t="s">
        <v>9</v>
      </c>
      <c r="D41" s="192"/>
      <c r="E41" s="114">
        <v>1</v>
      </c>
      <c r="F41" s="115">
        <v>2</v>
      </c>
      <c r="G41" s="115">
        <v>3</v>
      </c>
      <c r="H41" s="115">
        <v>4</v>
      </c>
      <c r="I41" s="196">
        <v>5</v>
      </c>
      <c r="J41" s="196"/>
      <c r="K41" s="197">
        <v>6</v>
      </c>
      <c r="L41" s="205"/>
    </row>
    <row r="42" spans="2:12" ht="21.75" customHeight="1" x14ac:dyDescent="0.2">
      <c r="B42" s="84"/>
      <c r="C42" s="192" t="s">
        <v>10</v>
      </c>
      <c r="D42" s="192"/>
      <c r="E42" s="114">
        <v>2</v>
      </c>
      <c r="F42" s="115">
        <v>3</v>
      </c>
      <c r="G42" s="115">
        <v>4</v>
      </c>
      <c r="H42" s="116">
        <v>5</v>
      </c>
      <c r="I42" s="197">
        <v>6</v>
      </c>
      <c r="J42" s="197"/>
      <c r="K42" s="206">
        <v>7</v>
      </c>
      <c r="L42" s="207"/>
    </row>
    <row r="43" spans="2:12" ht="26.25" customHeight="1" x14ac:dyDescent="0.2">
      <c r="B43" s="84"/>
      <c r="C43" s="192" t="s">
        <v>11</v>
      </c>
      <c r="D43" s="192"/>
      <c r="E43" s="114">
        <v>3</v>
      </c>
      <c r="F43" s="115">
        <v>4</v>
      </c>
      <c r="G43" s="116">
        <v>5</v>
      </c>
      <c r="H43" s="117">
        <v>6</v>
      </c>
      <c r="I43" s="197">
        <v>7</v>
      </c>
      <c r="J43" s="197"/>
      <c r="K43" s="203">
        <v>8</v>
      </c>
      <c r="L43" s="208"/>
    </row>
    <row r="44" spans="2:12" ht="21" customHeight="1" x14ac:dyDescent="0.2">
      <c r="B44" s="84"/>
      <c r="C44" s="192" t="s">
        <v>12</v>
      </c>
      <c r="D44" s="192"/>
      <c r="E44" s="114">
        <v>4</v>
      </c>
      <c r="F44" s="116">
        <v>5</v>
      </c>
      <c r="G44" s="117">
        <v>6</v>
      </c>
      <c r="H44" s="117">
        <v>7</v>
      </c>
      <c r="I44" s="203">
        <v>8</v>
      </c>
      <c r="J44" s="203"/>
      <c r="K44" s="203">
        <v>9</v>
      </c>
      <c r="L44" s="208"/>
    </row>
    <row r="45" spans="2:12" ht="27" customHeight="1" x14ac:dyDescent="0.2">
      <c r="B45" s="84"/>
      <c r="C45" s="192" t="s">
        <v>13</v>
      </c>
      <c r="D45" s="192"/>
      <c r="E45" s="114">
        <v>5</v>
      </c>
      <c r="F45" s="117">
        <v>6</v>
      </c>
      <c r="G45" s="117">
        <v>7</v>
      </c>
      <c r="H45" s="118">
        <v>8</v>
      </c>
      <c r="I45" s="203">
        <v>9</v>
      </c>
      <c r="J45" s="203"/>
      <c r="K45" s="203">
        <v>10</v>
      </c>
      <c r="L45" s="208"/>
    </row>
    <row r="46" spans="2:12" x14ac:dyDescent="0.2"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6"/>
    </row>
    <row r="47" spans="2:12" ht="19.5" customHeight="1" x14ac:dyDescent="0.2">
      <c r="B47" s="84"/>
      <c r="C47" s="85"/>
      <c r="D47" s="85"/>
      <c r="E47" s="85"/>
      <c r="F47" s="85"/>
      <c r="G47" s="195" t="s">
        <v>16</v>
      </c>
      <c r="H47" s="195"/>
      <c r="I47" s="85"/>
      <c r="J47" s="85"/>
      <c r="K47" s="85"/>
      <c r="L47" s="86"/>
    </row>
    <row r="48" spans="2:12" ht="18" customHeight="1" x14ac:dyDescent="0.2">
      <c r="B48" s="84"/>
      <c r="C48" s="85"/>
      <c r="D48" s="85"/>
      <c r="E48" s="85"/>
      <c r="F48" s="85"/>
      <c r="G48" s="111" t="s">
        <v>22</v>
      </c>
      <c r="H48" s="119" t="s">
        <v>23</v>
      </c>
      <c r="I48" s="85"/>
      <c r="J48" s="85"/>
      <c r="K48" s="85"/>
      <c r="L48" s="86"/>
    </row>
    <row r="49" spans="2:12" ht="18" customHeight="1" x14ac:dyDescent="0.2">
      <c r="B49" s="84"/>
      <c r="C49" s="85"/>
      <c r="D49" s="85"/>
      <c r="E49" s="85"/>
      <c r="F49" s="85"/>
      <c r="G49" s="118" t="s">
        <v>24</v>
      </c>
      <c r="H49" s="120" t="s">
        <v>25</v>
      </c>
      <c r="I49" s="85"/>
      <c r="J49" s="85"/>
      <c r="K49" s="85"/>
      <c r="L49" s="86"/>
    </row>
    <row r="50" spans="2:12" ht="18" customHeight="1" x14ac:dyDescent="0.2">
      <c r="B50" s="84"/>
      <c r="C50" s="85"/>
      <c r="D50" s="85"/>
      <c r="E50" s="85"/>
      <c r="F50" s="85"/>
      <c r="G50" s="117" t="s">
        <v>26</v>
      </c>
      <c r="H50" s="120" t="s">
        <v>27</v>
      </c>
      <c r="I50" s="85"/>
      <c r="J50" s="85"/>
      <c r="K50" s="85"/>
      <c r="L50" s="86"/>
    </row>
    <row r="51" spans="2:12" ht="18" customHeight="1" x14ac:dyDescent="0.2">
      <c r="B51" s="84"/>
      <c r="C51" s="85"/>
      <c r="D51" s="85"/>
      <c r="E51" s="85"/>
      <c r="F51" s="85"/>
      <c r="G51" s="116">
        <v>5</v>
      </c>
      <c r="H51" s="120" t="s">
        <v>28</v>
      </c>
      <c r="I51" s="85"/>
      <c r="J51" s="85"/>
      <c r="K51" s="85"/>
      <c r="L51" s="86"/>
    </row>
    <row r="52" spans="2:12" ht="18" customHeight="1" x14ac:dyDescent="0.2">
      <c r="B52" s="84"/>
      <c r="C52" s="85"/>
      <c r="D52" s="85"/>
      <c r="E52" s="85"/>
      <c r="F52" s="85"/>
      <c r="G52" s="115" t="s">
        <v>29</v>
      </c>
      <c r="H52" s="120" t="s">
        <v>30</v>
      </c>
      <c r="I52" s="85"/>
      <c r="J52" s="85"/>
      <c r="K52" s="85"/>
      <c r="L52" s="86"/>
    </row>
    <row r="53" spans="2:12" ht="13.5" thickBot="1" x14ac:dyDescent="0.25">
      <c r="B53" s="87"/>
      <c r="C53" s="88"/>
      <c r="D53" s="88"/>
      <c r="E53" s="88"/>
      <c r="F53" s="88"/>
      <c r="G53" s="88"/>
      <c r="H53" s="88"/>
      <c r="I53" s="88"/>
      <c r="J53" s="88"/>
      <c r="K53" s="88"/>
      <c r="L53" s="89"/>
    </row>
    <row r="57" spans="2:12" hidden="1" x14ac:dyDescent="0.2">
      <c r="B57" s="7" t="s">
        <v>124</v>
      </c>
    </row>
    <row r="58" spans="2:12" hidden="1" x14ac:dyDescent="0.2">
      <c r="B58" s="7" t="s">
        <v>125</v>
      </c>
    </row>
  </sheetData>
  <mergeCells count="58">
    <mergeCell ref="C16:G16"/>
    <mergeCell ref="C18:G18"/>
    <mergeCell ref="C19:G19"/>
    <mergeCell ref="C20:G20"/>
    <mergeCell ref="C21:G21"/>
    <mergeCell ref="H15:L15"/>
    <mergeCell ref="B15:G15"/>
    <mergeCell ref="B6:L6"/>
    <mergeCell ref="B2:B4"/>
    <mergeCell ref="B12:L12"/>
    <mergeCell ref="B7:L7"/>
    <mergeCell ref="C2:J4"/>
    <mergeCell ref="K2:L4"/>
    <mergeCell ref="B29:B34"/>
    <mergeCell ref="C29:D29"/>
    <mergeCell ref="C30:D30"/>
    <mergeCell ref="C17:G17"/>
    <mergeCell ref="C31:D31"/>
    <mergeCell ref="C32:D32"/>
    <mergeCell ref="C33:D33"/>
    <mergeCell ref="G29:G34"/>
    <mergeCell ref="C22:G22"/>
    <mergeCell ref="C23:G23"/>
    <mergeCell ref="C24:G24"/>
    <mergeCell ref="C25:G25"/>
    <mergeCell ref="C26:G26"/>
    <mergeCell ref="G47:H47"/>
    <mergeCell ref="C42:D42"/>
    <mergeCell ref="K37:L37"/>
    <mergeCell ref="C45:D45"/>
    <mergeCell ref="C44:D44"/>
    <mergeCell ref="I45:J45"/>
    <mergeCell ref="I39:J39"/>
    <mergeCell ref="I37:J37"/>
    <mergeCell ref="I38:J38"/>
    <mergeCell ref="K41:L41"/>
    <mergeCell ref="K42:L42"/>
    <mergeCell ref="K43:L43"/>
    <mergeCell ref="K44:L44"/>
    <mergeCell ref="K45:L45"/>
    <mergeCell ref="I44:J44"/>
    <mergeCell ref="I43:J43"/>
    <mergeCell ref="C43:D43"/>
    <mergeCell ref="C39:D40"/>
    <mergeCell ref="I40:J40"/>
    <mergeCell ref="H28:I28"/>
    <mergeCell ref="C38:E38"/>
    <mergeCell ref="C41:D41"/>
    <mergeCell ref="I41:J41"/>
    <mergeCell ref="C34:D34"/>
    <mergeCell ref="C37:E37"/>
    <mergeCell ref="I42:J42"/>
    <mergeCell ref="E39:E40"/>
    <mergeCell ref="C36:K36"/>
    <mergeCell ref="K39:L39"/>
    <mergeCell ref="K40:L40"/>
    <mergeCell ref="K38:L38"/>
    <mergeCell ref="C28:E28"/>
  </mergeCells>
  <phoneticPr fontId="1" type="noConversion"/>
  <conditionalFormatting sqref="J17:K26">
    <cfRule type="expression" dxfId="22" priority="1" stopIfTrue="1">
      <formula>"""bajo"""</formula>
    </cfRule>
  </conditionalFormatting>
  <conditionalFormatting sqref="L17:L26">
    <cfRule type="cellIs" dxfId="21" priority="9" stopIfTrue="1" operator="equal">
      <formula>"EXTREMO"</formula>
    </cfRule>
    <cfRule type="cellIs" dxfId="20" priority="10" stopIfTrue="1" operator="equal">
      <formula>"ALTO"</formula>
    </cfRule>
    <cfRule type="cellIs" dxfId="19" priority="11" stopIfTrue="1" operator="equal">
      <formula>"MEDIO"</formula>
    </cfRule>
    <cfRule type="cellIs" dxfId="18" priority="12" stopIfTrue="1" operator="equal">
      <formula>"BAJO"</formula>
    </cfRule>
  </conditionalFormatting>
  <dataValidations count="14">
    <dataValidation type="list" allowBlank="1" showInputMessage="1" showErrorMessage="1" sqref="I17:I26" xr:uid="{00000000-0002-0000-0200-000000000000}">
      <formula1>$E$30:$E$34</formula1>
    </dataValidation>
    <dataValidation type="list" allowBlank="1" showInputMessage="1" showErrorMessage="1" sqref="J17:J26" xr:uid="{00000000-0002-0000-0200-000001000000}">
      <formula1>$I$30:$I$34</formula1>
    </dataValidation>
    <dataValidation type="list" allowBlank="1" showInputMessage="1" showErrorMessage="1" sqref="H15" xr:uid="{00000000-0002-0000-0200-000002000000}">
      <formula1>$B$57:$B$58</formula1>
    </dataValidation>
    <dataValidation type="list" allowBlank="1" showInputMessage="1" showErrorMessage="1" sqref="C17:G17" xr:uid="{00000000-0002-0000-0200-000003000000}">
      <formula1>INDIRECT($B$17)</formula1>
    </dataValidation>
    <dataValidation type="list" allowBlank="1" showInputMessage="1" showErrorMessage="1" sqref="B17:B26" xr:uid="{00000000-0002-0000-0200-000004000000}">
      <formula1>"PLANEACIÓN,SELECCIÓN,CONTRATACIÓN,EJECUCIÓN"</formula1>
    </dataValidation>
    <dataValidation type="list" allowBlank="1" showInputMessage="1" showErrorMessage="1" sqref="C18:G18" xr:uid="{00000000-0002-0000-0200-000005000000}">
      <formula1>INDIRECT($B$18)</formula1>
    </dataValidation>
    <dataValidation type="list" allowBlank="1" showInputMessage="1" showErrorMessage="1" sqref="C19:G19" xr:uid="{00000000-0002-0000-0200-000006000000}">
      <formula1>INDIRECT($B$19)</formula1>
    </dataValidation>
    <dataValidation type="list" allowBlank="1" showInputMessage="1" showErrorMessage="1" sqref="C20:G20" xr:uid="{00000000-0002-0000-0200-000007000000}">
      <formula1>INDIRECT($B$20)</formula1>
    </dataValidation>
    <dataValidation type="list" allowBlank="1" showInputMessage="1" showErrorMessage="1" sqref="C21:G21" xr:uid="{00000000-0002-0000-0200-000008000000}">
      <formula1>INDIRECT($B$21)</formula1>
    </dataValidation>
    <dataValidation type="list" allowBlank="1" showInputMessage="1" showErrorMessage="1" sqref="C22:G22" xr:uid="{00000000-0002-0000-0200-000009000000}">
      <formula1>INDIRECT($B$22)</formula1>
    </dataValidation>
    <dataValidation type="list" allowBlank="1" showInputMessage="1" showErrorMessage="1" sqref="C23:G23" xr:uid="{00000000-0002-0000-0200-00000A000000}">
      <formula1>INDIRECT($B$23)</formula1>
    </dataValidation>
    <dataValidation type="list" allowBlank="1" showInputMessage="1" showErrorMessage="1" sqref="C24:G24" xr:uid="{00000000-0002-0000-0200-00000B000000}">
      <formula1>INDIRECT($B$24)</formula1>
    </dataValidation>
    <dataValidation type="list" allowBlank="1" showInputMessage="1" showErrorMessage="1" sqref="C25:G25" xr:uid="{00000000-0002-0000-0200-00000C000000}">
      <formula1>INDIRECT($B$25)</formula1>
    </dataValidation>
    <dataValidation type="list" allowBlank="1" showInputMessage="1" showErrorMessage="1" sqref="C26:G26" xr:uid="{00000000-0002-0000-0200-00000D000000}">
      <formula1>INDIRECT($B$26)</formula1>
    </dataValidation>
  </dataValidations>
  <printOptions horizontalCentered="1"/>
  <pageMargins left="0.7" right="0.7" top="0.75" bottom="0.75" header="0.3" footer="0.3"/>
  <pageSetup scale="32" orientation="portrait" verticalDpi="4294967295" r:id="rId1"/>
  <headerFooter alignWithMargins="0">
    <oddFooter xml:space="preserve">&amp;C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Z55"/>
  <sheetViews>
    <sheetView showGridLines="0" zoomScale="90" zoomScaleNormal="90" zoomScalePageLayoutView="70" workbookViewId="0">
      <selection activeCell="T21" sqref="T21"/>
    </sheetView>
  </sheetViews>
  <sheetFormatPr baseColWidth="10" defaultRowHeight="12.75" x14ac:dyDescent="0.2"/>
  <cols>
    <col min="1" max="1" width="2.85546875" customWidth="1"/>
    <col min="2" max="2" width="41.7109375" customWidth="1"/>
    <col min="3" max="3" width="15.85546875" customWidth="1"/>
    <col min="4" max="4" width="13.140625" customWidth="1"/>
    <col min="5" max="5" width="16.42578125" customWidth="1"/>
    <col min="6" max="6" width="14.85546875" customWidth="1"/>
    <col min="7" max="7" width="17.42578125" customWidth="1"/>
    <col min="8" max="8" width="14.42578125" customWidth="1"/>
    <col min="9" max="9" width="15.85546875" customWidth="1"/>
    <col min="10" max="10" width="9.42578125" customWidth="1"/>
    <col min="11" max="17" width="14" customWidth="1"/>
    <col min="18" max="18" width="20.85546875" style="4" customWidth="1"/>
  </cols>
  <sheetData>
    <row r="2" spans="2:26" ht="48.75" customHeight="1" x14ac:dyDescent="0.2">
      <c r="B2" s="146"/>
      <c r="C2" s="156" t="s">
        <v>138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8"/>
      <c r="Q2" s="228" t="s">
        <v>163</v>
      </c>
      <c r="R2" s="229"/>
    </row>
    <row r="3" spans="2:26" ht="30" customHeight="1" x14ac:dyDescent="0.2">
      <c r="B3" s="146"/>
      <c r="C3" s="159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  <c r="Q3" s="230"/>
      <c r="R3" s="231"/>
    </row>
    <row r="4" spans="2:26" ht="39.75" customHeight="1" x14ac:dyDescent="0.2">
      <c r="B4" s="146"/>
      <c r="C4" s="162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4"/>
      <c r="Q4" s="232"/>
      <c r="R4" s="233"/>
    </row>
    <row r="5" spans="2:26" ht="13.5" thickBot="1" x14ac:dyDescent="0.25"/>
    <row r="6" spans="2:26" ht="78.75" customHeight="1" thickBot="1" x14ac:dyDescent="0.25">
      <c r="B6" s="274" t="str">
        <f>+EVALUACION!B6</f>
        <v xml:space="preserve">Objeto Contractual:“CONTRATAR LA PRESTACIÓN DE SERVICIOS PARA LA ORGANIZACIÓN, EL APOYO LOGISTICO Y SUMINISTRO DE MATERIALES, ORGANIZACION, PRODUCCION Y EJECUCION DE LOS EVENTOS Y ACTIVIDADES QUE SE REQUIERAN, EN DESARROLLO DEL PROYECTO 2090 “TEUSAQUILLO LOCALIDAD EMPRENDEDORA E INNOVADORA” DE ACUERDO A LO ESTABLECIDO EN EL ANEXO TÉCNICO Y LOS ESTUDIOS PREVIOS. 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6"/>
      <c r="S6" s="1"/>
      <c r="T6" s="1"/>
      <c r="U6" s="1"/>
      <c r="V6" s="1"/>
      <c r="W6" s="1"/>
      <c r="X6" s="1"/>
      <c r="Y6" s="1"/>
      <c r="Z6" s="1"/>
    </row>
    <row r="7" spans="2:26" ht="24.75" customHeight="1" x14ac:dyDescent="0.2">
      <c r="B7" s="277" t="s">
        <v>110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9"/>
    </row>
    <row r="8" spans="2:26" ht="15.75" x14ac:dyDescent="0.25">
      <c r="B8" s="285" t="s">
        <v>111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</row>
    <row r="9" spans="2:26" ht="34.5" customHeight="1" x14ac:dyDescent="0.2">
      <c r="B9" s="283" t="s">
        <v>149</v>
      </c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</row>
    <row r="10" spans="2:26" ht="15.75" x14ac:dyDescent="0.25">
      <c r="B10" s="285" t="s">
        <v>153</v>
      </c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</row>
    <row r="11" spans="2:26" x14ac:dyDescent="0.2">
      <c r="B11" s="84"/>
      <c r="R11" s="3"/>
    </row>
    <row r="12" spans="2:26" x14ac:dyDescent="0.2">
      <c r="B12" s="8"/>
      <c r="R12" s="3"/>
    </row>
    <row r="13" spans="2:26" x14ac:dyDescent="0.2">
      <c r="B13" s="8"/>
      <c r="R13" s="3"/>
    </row>
    <row r="14" spans="2:26" ht="7.5" customHeight="1" thickBot="1" x14ac:dyDescent="0.25">
      <c r="B14" s="2"/>
      <c r="R14" s="3"/>
    </row>
    <row r="15" spans="2:26" ht="93.75" customHeight="1" thickBot="1" x14ac:dyDescent="0.25">
      <c r="B15" s="121" t="s">
        <v>90</v>
      </c>
      <c r="C15" s="282" t="s">
        <v>95</v>
      </c>
      <c r="D15" s="282"/>
      <c r="E15" s="282"/>
      <c r="F15" s="282"/>
      <c r="G15" s="234" t="s">
        <v>100</v>
      </c>
      <c r="H15" s="234"/>
      <c r="I15" s="91" t="s">
        <v>7</v>
      </c>
      <c r="J15" s="91" t="s">
        <v>3</v>
      </c>
      <c r="K15" s="91" t="s">
        <v>103</v>
      </c>
      <c r="L15" s="91" t="s">
        <v>98</v>
      </c>
      <c r="M15" s="91" t="s">
        <v>104</v>
      </c>
      <c r="N15" s="91" t="s">
        <v>105</v>
      </c>
      <c r="O15" s="91" t="s">
        <v>106</v>
      </c>
      <c r="P15" s="91" t="s">
        <v>107</v>
      </c>
      <c r="Q15" s="91" t="s">
        <v>134</v>
      </c>
      <c r="R15" s="11" t="s">
        <v>109</v>
      </c>
    </row>
    <row r="16" spans="2:26" s="27" customFormat="1" ht="57.75" customHeight="1" x14ac:dyDescent="0.2">
      <c r="B16" s="122" t="str">
        <f>+EVALUACION!B17</f>
        <v>PLANEACIÓN</v>
      </c>
      <c r="C16" s="281" t="str">
        <f>+EVALUACION!C17</f>
        <v>Requisitos habilitantes que impidan la selección objetiva</v>
      </c>
      <c r="D16" s="281"/>
      <c r="E16" s="281"/>
      <c r="F16" s="281"/>
      <c r="G16" s="280" t="s">
        <v>174</v>
      </c>
      <c r="H16" s="280"/>
      <c r="I16" s="123">
        <f>+EVALUACION!I17</f>
        <v>2</v>
      </c>
      <c r="J16" s="123">
        <f>+EVALUACION!J17</f>
        <v>5</v>
      </c>
      <c r="K16" s="123">
        <f>+I16+J16</f>
        <v>7</v>
      </c>
      <c r="L16" s="123" t="str">
        <f>IF(K16&lt;=4,"BAJO",IF(K16=5,"MEDIO",IF(K16=6,"ALTO",IF(K16=7,"ALTO","EXTREMO"))))</f>
        <v>ALTO</v>
      </c>
      <c r="M16" s="123" t="s">
        <v>184</v>
      </c>
      <c r="N16" s="124" t="s">
        <v>186</v>
      </c>
      <c r="O16" s="124" t="s">
        <v>191</v>
      </c>
      <c r="P16" s="124" t="s">
        <v>198</v>
      </c>
      <c r="Q16" s="124" t="s">
        <v>205</v>
      </c>
      <c r="R16" s="132" t="s">
        <v>212</v>
      </c>
    </row>
    <row r="17" spans="2:18" s="27" customFormat="1" ht="57.75" customHeight="1" x14ac:dyDescent="0.2">
      <c r="B17" s="125" t="str">
        <f>+EVALUACION!B18</f>
        <v>SELECCIÓN</v>
      </c>
      <c r="C17" s="238" t="str">
        <f>+EVALUACION!C18</f>
        <v>Inadecuada evaluación de las ofertas y/o verificación de requisitos habilitantes</v>
      </c>
      <c r="D17" s="238"/>
      <c r="E17" s="238"/>
      <c r="F17" s="238"/>
      <c r="G17" s="192" t="s">
        <v>175</v>
      </c>
      <c r="H17" s="192"/>
      <c r="I17" s="131">
        <f>+EVALUACION!I18</f>
        <v>1</v>
      </c>
      <c r="J17" s="95">
        <f>+EVALUACION!J18</f>
        <v>2</v>
      </c>
      <c r="K17" s="95">
        <f>+I17+J17</f>
        <v>3</v>
      </c>
      <c r="L17" s="95" t="str">
        <f>IF(K17&lt;=4,"BAJO",IF(K17=5,"MEDIO",IF(K17=6,"ALTO",IF(K17=7,"ALTO","EXTREMO"))))</f>
        <v>BAJO</v>
      </c>
      <c r="M17" s="95" t="s">
        <v>184</v>
      </c>
      <c r="N17" s="126" t="s">
        <v>187</v>
      </c>
      <c r="O17" s="126" t="s">
        <v>192</v>
      </c>
      <c r="P17" s="126" t="s">
        <v>199</v>
      </c>
      <c r="Q17" s="126" t="s">
        <v>206</v>
      </c>
      <c r="R17" s="126" t="s">
        <v>213</v>
      </c>
    </row>
    <row r="18" spans="2:18" s="27" customFormat="1" ht="57.75" customHeight="1" x14ac:dyDescent="0.2">
      <c r="B18" s="125" t="str">
        <f>+EVALUACION!B19</f>
        <v>SELECCIÓN</v>
      </c>
      <c r="C18" s="238" t="str">
        <f>+EVALUACION!C19</f>
        <v>Confabulacion de los proponentes (Colusión)</v>
      </c>
      <c r="D18" s="238"/>
      <c r="E18" s="238"/>
      <c r="F18" s="238"/>
      <c r="G18" s="192" t="s">
        <v>176</v>
      </c>
      <c r="H18" s="192"/>
      <c r="I18" s="95">
        <f>+EVALUACION!I19</f>
        <v>3</v>
      </c>
      <c r="J18" s="95">
        <f>+EVALUACION!J19</f>
        <v>2</v>
      </c>
      <c r="K18" s="95">
        <f t="shared" ref="K18:K29" si="0">+I18+J18</f>
        <v>5</v>
      </c>
      <c r="L18" s="95" t="str">
        <f t="shared" ref="L18:L35" si="1">IF(K18&lt;=4,"BAJO",IF(K18=5,"MEDIO",IF(K18=6,"ALTO",IF(K18=7,"ALTO","EXTREMO"))))</f>
        <v>MEDIO</v>
      </c>
      <c r="M18" s="95" t="s">
        <v>185</v>
      </c>
      <c r="N18" s="126" t="s">
        <v>187</v>
      </c>
      <c r="O18" s="126" t="s">
        <v>193</v>
      </c>
      <c r="P18" s="126" t="s">
        <v>200</v>
      </c>
      <c r="Q18" s="126" t="s">
        <v>207</v>
      </c>
      <c r="R18" s="126" t="s">
        <v>213</v>
      </c>
    </row>
    <row r="19" spans="2:18" s="27" customFormat="1" ht="57.75" customHeight="1" x14ac:dyDescent="0.2">
      <c r="B19" s="125" t="str">
        <f>+EVALUACION!B20</f>
        <v>EJECUCIÓN</v>
      </c>
      <c r="C19" s="238" t="str">
        <f>+EVALUACION!C20</f>
        <v>Fluctuaciones del valor de la moneda</v>
      </c>
      <c r="D19" s="238"/>
      <c r="E19" s="238"/>
      <c r="F19" s="238"/>
      <c r="G19" s="192" t="s">
        <v>177</v>
      </c>
      <c r="H19" s="192"/>
      <c r="I19" s="95">
        <f>+EVALUACION!I20</f>
        <v>2</v>
      </c>
      <c r="J19" s="95">
        <f>+EVALUACION!J20</f>
        <v>3</v>
      </c>
      <c r="K19" s="95">
        <f t="shared" si="0"/>
        <v>5</v>
      </c>
      <c r="L19" s="95" t="str">
        <f t="shared" si="1"/>
        <v>MEDIO</v>
      </c>
      <c r="M19" s="95" t="s">
        <v>185</v>
      </c>
      <c r="N19" s="126" t="s">
        <v>188</v>
      </c>
      <c r="O19" s="126" t="s">
        <v>194</v>
      </c>
      <c r="P19" s="126" t="s">
        <v>201</v>
      </c>
      <c r="Q19" s="126" t="s">
        <v>208</v>
      </c>
      <c r="R19" s="126" t="s">
        <v>214</v>
      </c>
    </row>
    <row r="20" spans="2:18" s="27" customFormat="1" ht="57.75" customHeight="1" x14ac:dyDescent="0.2">
      <c r="B20" s="125" t="str">
        <f>+EVALUACION!B21</f>
        <v>EJECUCIÓN</v>
      </c>
      <c r="C20" s="238" t="str">
        <f>+EVALUACION!C21</f>
        <v>Variación de los precios del mercado</v>
      </c>
      <c r="D20" s="238"/>
      <c r="E20" s="238"/>
      <c r="F20" s="238"/>
      <c r="G20" s="192" t="s">
        <v>178</v>
      </c>
      <c r="H20" s="192"/>
      <c r="I20" s="95">
        <f>+EVALUACION!I21</f>
        <v>2</v>
      </c>
      <c r="J20" s="95">
        <f>+EVALUACION!J21</f>
        <v>4</v>
      </c>
      <c r="K20" s="95">
        <f t="shared" si="0"/>
        <v>6</v>
      </c>
      <c r="L20" s="95" t="str">
        <f t="shared" si="1"/>
        <v>ALTO</v>
      </c>
      <c r="M20" s="95" t="s">
        <v>185</v>
      </c>
      <c r="N20" s="126" t="s">
        <v>188</v>
      </c>
      <c r="O20" s="126" t="s">
        <v>195</v>
      </c>
      <c r="P20" s="126" t="s">
        <v>202</v>
      </c>
      <c r="Q20" s="126" t="s">
        <v>208</v>
      </c>
      <c r="R20" s="126" t="s">
        <v>215</v>
      </c>
    </row>
    <row r="21" spans="2:18" s="27" customFormat="1" ht="57.75" customHeight="1" x14ac:dyDescent="0.2">
      <c r="B21" s="125" t="str">
        <f>+EVALUACION!B22</f>
        <v>EJECUCIÓN</v>
      </c>
      <c r="C21" s="238" t="str">
        <f>+EVALUACION!C22</f>
        <v>Variación en la disponibilidad o en el costo de los insumos necesarios para prestar los servicios.</v>
      </c>
      <c r="D21" s="238"/>
      <c r="E21" s="238"/>
      <c r="F21" s="238"/>
      <c r="G21" s="192" t="s">
        <v>179</v>
      </c>
      <c r="H21" s="192"/>
      <c r="I21" s="95">
        <f>+EVALUACION!I22</f>
        <v>3</v>
      </c>
      <c r="J21" s="95">
        <f>+EVALUACION!J22</f>
        <v>4</v>
      </c>
      <c r="K21" s="95">
        <f t="shared" si="0"/>
        <v>7</v>
      </c>
      <c r="L21" s="95" t="str">
        <f t="shared" si="1"/>
        <v>ALTO</v>
      </c>
      <c r="M21" s="95" t="s">
        <v>185</v>
      </c>
      <c r="N21" s="126" t="s">
        <v>188</v>
      </c>
      <c r="O21" s="126" t="s">
        <v>194</v>
      </c>
      <c r="P21" s="126" t="s">
        <v>201</v>
      </c>
      <c r="Q21" s="126" t="s">
        <v>209</v>
      </c>
      <c r="R21" s="126" t="s">
        <v>197</v>
      </c>
    </row>
    <row r="22" spans="2:18" s="27" customFormat="1" ht="57.75" customHeight="1" x14ac:dyDescent="0.2">
      <c r="B22" s="125" t="str">
        <f>+EVALUACION!B23</f>
        <v>EJECUCIÓN</v>
      </c>
      <c r="C22" s="238" t="str">
        <f>+EVALUACION!C23</f>
        <v>Incumplimiento de compromisos adquiridos por el contratista seleccionado con sus subcontratistas, suministradores de bienes y servicios.</v>
      </c>
      <c r="D22" s="238"/>
      <c r="E22" s="238"/>
      <c r="F22" s="238"/>
      <c r="G22" s="192" t="s">
        <v>181</v>
      </c>
      <c r="H22" s="192"/>
      <c r="I22" s="95">
        <f>+EVALUACION!I23</f>
        <v>2</v>
      </c>
      <c r="J22" s="95">
        <f>+EVALUACION!J23</f>
        <v>4</v>
      </c>
      <c r="K22" s="95">
        <f t="shared" si="0"/>
        <v>6</v>
      </c>
      <c r="L22" s="95" t="str">
        <f t="shared" si="1"/>
        <v>ALTO</v>
      </c>
      <c r="M22" s="95" t="s">
        <v>184</v>
      </c>
      <c r="N22" s="126" t="s">
        <v>189</v>
      </c>
      <c r="O22" s="126" t="s">
        <v>194</v>
      </c>
      <c r="P22" s="126" t="s">
        <v>203</v>
      </c>
      <c r="Q22" s="126" t="s">
        <v>210</v>
      </c>
      <c r="R22" s="126" t="s">
        <v>197</v>
      </c>
    </row>
    <row r="23" spans="2:18" s="27" customFormat="1" ht="57.75" customHeight="1" x14ac:dyDescent="0.2">
      <c r="B23" s="125" t="str">
        <f>+EVALUACION!B24</f>
        <v>EJECUCIÓN</v>
      </c>
      <c r="C23" s="238" t="str">
        <f>+EVALUACION!C24</f>
        <v>Incumplimiento de la administración en los pagos.</v>
      </c>
      <c r="D23" s="238"/>
      <c r="E23" s="238"/>
      <c r="F23" s="238"/>
      <c r="G23" s="192" t="s">
        <v>180</v>
      </c>
      <c r="H23" s="192"/>
      <c r="I23" s="95">
        <f>+EVALUACION!I24</f>
        <v>2</v>
      </c>
      <c r="J23" s="95">
        <f>+EVALUACION!J24</f>
        <v>3</v>
      </c>
      <c r="K23" s="95">
        <f t="shared" si="0"/>
        <v>5</v>
      </c>
      <c r="L23" s="95" t="str">
        <f t="shared" si="1"/>
        <v>MEDIO</v>
      </c>
      <c r="M23" s="95" t="s">
        <v>185</v>
      </c>
      <c r="N23" s="126" t="s">
        <v>190</v>
      </c>
      <c r="O23" s="126" t="s">
        <v>196</v>
      </c>
      <c r="P23" s="126" t="s">
        <v>203</v>
      </c>
      <c r="Q23" s="126" t="s">
        <v>209</v>
      </c>
      <c r="R23" s="126" t="s">
        <v>197</v>
      </c>
    </row>
    <row r="24" spans="2:18" s="27" customFormat="1" ht="57.75" customHeight="1" x14ac:dyDescent="0.2">
      <c r="B24" s="125" t="str">
        <f>+EVALUACION!B25</f>
        <v>EJECUCIÓN</v>
      </c>
      <c r="C24" s="238" t="str">
        <f>+EVALUACION!C25</f>
        <v>Riesgo   geológico</v>
      </c>
      <c r="D24" s="238"/>
      <c r="E24" s="238"/>
      <c r="F24" s="238"/>
      <c r="G24" s="192" t="s">
        <v>182</v>
      </c>
      <c r="H24" s="192"/>
      <c r="I24" s="95">
        <f>+EVALUACION!I25</f>
        <v>1</v>
      </c>
      <c r="J24" s="95">
        <f>+EVALUACION!J25</f>
        <v>5</v>
      </c>
      <c r="K24" s="95">
        <f t="shared" si="0"/>
        <v>6</v>
      </c>
      <c r="L24" s="95" t="str">
        <f t="shared" si="1"/>
        <v>ALTO</v>
      </c>
      <c r="M24" s="95" t="s">
        <v>185</v>
      </c>
      <c r="N24" s="126" t="s">
        <v>189</v>
      </c>
      <c r="O24" s="126" t="s">
        <v>197</v>
      </c>
      <c r="P24" s="126" t="s">
        <v>204</v>
      </c>
      <c r="Q24" s="126" t="s">
        <v>211</v>
      </c>
      <c r="R24" s="126" t="s">
        <v>197</v>
      </c>
    </row>
    <row r="25" spans="2:18" s="27" customFormat="1" ht="57.75" customHeight="1" x14ac:dyDescent="0.2">
      <c r="B25" s="125" t="str">
        <f>+EVALUACION!B26</f>
        <v>EJECUCIÓN</v>
      </c>
      <c r="C25" s="238" t="str">
        <f>+EVALUACION!C26</f>
        <v>Eventos naturales tales como lluvias, inundaciones y sequias entre otros</v>
      </c>
      <c r="D25" s="238"/>
      <c r="E25" s="238"/>
      <c r="F25" s="238"/>
      <c r="G25" s="192" t="s">
        <v>183</v>
      </c>
      <c r="H25" s="192"/>
      <c r="I25" s="95">
        <f>+EVALUACION!I26</f>
        <v>2</v>
      </c>
      <c r="J25" s="95">
        <f>+EVALUACION!J26</f>
        <v>3</v>
      </c>
      <c r="K25" s="95">
        <f t="shared" si="0"/>
        <v>5</v>
      </c>
      <c r="L25" s="95" t="str">
        <f t="shared" si="1"/>
        <v>MEDIO</v>
      </c>
      <c r="M25" s="95" t="s">
        <v>185</v>
      </c>
      <c r="N25" s="126" t="s">
        <v>189</v>
      </c>
      <c r="O25" s="126" t="s">
        <v>197</v>
      </c>
      <c r="P25" s="126" t="s">
        <v>204</v>
      </c>
      <c r="Q25" s="126" t="s">
        <v>211</v>
      </c>
      <c r="R25" s="126" t="s">
        <v>197</v>
      </c>
    </row>
    <row r="26" spans="2:18" s="27" customFormat="1" ht="57.75" customHeight="1" x14ac:dyDescent="0.2">
      <c r="B26" s="125" t="e">
        <f>+EVALUACION!#REF!</f>
        <v>#REF!</v>
      </c>
      <c r="C26" s="238" t="e">
        <f>+EVALUACION!#REF!</f>
        <v>#REF!</v>
      </c>
      <c r="D26" s="238"/>
      <c r="E26" s="238"/>
      <c r="F26" s="238"/>
      <c r="G26" s="192"/>
      <c r="H26" s="192"/>
      <c r="I26" s="95" t="e">
        <f>+EVALUACION!#REF!</f>
        <v>#REF!</v>
      </c>
      <c r="J26" s="95" t="e">
        <f>+EVALUACION!#REF!</f>
        <v>#REF!</v>
      </c>
      <c r="K26" s="95" t="e">
        <f t="shared" si="0"/>
        <v>#REF!</v>
      </c>
      <c r="L26" s="95" t="e">
        <f t="shared" si="1"/>
        <v>#REF!</v>
      </c>
      <c r="M26" s="95"/>
      <c r="N26" s="126"/>
      <c r="O26" s="126"/>
      <c r="P26" s="126"/>
      <c r="Q26" s="126"/>
      <c r="R26" s="36"/>
    </row>
    <row r="27" spans="2:18" s="27" customFormat="1" ht="57.75" customHeight="1" x14ac:dyDescent="0.2">
      <c r="B27" s="125" t="e">
        <f>+EVALUACION!#REF!</f>
        <v>#REF!</v>
      </c>
      <c r="C27" s="238" t="e">
        <f>+EVALUACION!#REF!</f>
        <v>#REF!</v>
      </c>
      <c r="D27" s="238"/>
      <c r="E27" s="238"/>
      <c r="F27" s="238"/>
      <c r="G27" s="192"/>
      <c r="H27" s="192"/>
      <c r="I27" s="95" t="e">
        <f>+EVALUACION!#REF!</f>
        <v>#REF!</v>
      </c>
      <c r="J27" s="95" t="e">
        <f>+EVALUACION!#REF!</f>
        <v>#REF!</v>
      </c>
      <c r="K27" s="95" t="e">
        <f t="shared" si="0"/>
        <v>#REF!</v>
      </c>
      <c r="L27" s="95" t="e">
        <f t="shared" si="1"/>
        <v>#REF!</v>
      </c>
      <c r="M27" s="95"/>
      <c r="N27" s="126"/>
      <c r="O27" s="126"/>
      <c r="P27" s="126"/>
      <c r="Q27" s="126"/>
      <c r="R27" s="36"/>
    </row>
    <row r="28" spans="2:18" s="27" customFormat="1" ht="57.75" customHeight="1" x14ac:dyDescent="0.2">
      <c r="B28" s="125" t="e">
        <f>+EVALUACION!#REF!</f>
        <v>#REF!</v>
      </c>
      <c r="C28" s="238" t="e">
        <f>+EVALUACION!#REF!</f>
        <v>#REF!</v>
      </c>
      <c r="D28" s="238"/>
      <c r="E28" s="238"/>
      <c r="F28" s="238"/>
      <c r="G28" s="192"/>
      <c r="H28" s="192"/>
      <c r="I28" s="95" t="e">
        <f>+EVALUACION!#REF!</f>
        <v>#REF!</v>
      </c>
      <c r="J28" s="95" t="e">
        <f>+EVALUACION!#REF!</f>
        <v>#REF!</v>
      </c>
      <c r="K28" s="95" t="e">
        <f t="shared" si="0"/>
        <v>#REF!</v>
      </c>
      <c r="L28" s="95" t="e">
        <f t="shared" si="1"/>
        <v>#REF!</v>
      </c>
      <c r="M28" s="95"/>
      <c r="N28" s="126"/>
      <c r="O28" s="126"/>
      <c r="P28" s="126"/>
      <c r="Q28" s="126"/>
      <c r="R28" s="36"/>
    </row>
    <row r="29" spans="2:18" s="27" customFormat="1" ht="57.75" customHeight="1" x14ac:dyDescent="0.2">
      <c r="B29" s="125" t="e">
        <f>+EVALUACION!#REF!</f>
        <v>#REF!</v>
      </c>
      <c r="C29" s="238" t="e">
        <f>+EVALUACION!#REF!</f>
        <v>#REF!</v>
      </c>
      <c r="D29" s="238"/>
      <c r="E29" s="238"/>
      <c r="F29" s="238"/>
      <c r="G29" s="192"/>
      <c r="H29" s="192"/>
      <c r="I29" s="95" t="e">
        <f>+EVALUACION!#REF!</f>
        <v>#REF!</v>
      </c>
      <c r="J29" s="95" t="e">
        <f>+EVALUACION!#REF!</f>
        <v>#REF!</v>
      </c>
      <c r="K29" s="95" t="e">
        <f t="shared" si="0"/>
        <v>#REF!</v>
      </c>
      <c r="L29" s="95" t="e">
        <f t="shared" si="1"/>
        <v>#REF!</v>
      </c>
      <c r="M29" s="95"/>
      <c r="N29" s="126"/>
      <c r="O29" s="126"/>
      <c r="P29" s="126"/>
      <c r="Q29" s="126"/>
      <c r="R29" s="36"/>
    </row>
    <row r="30" spans="2:18" s="27" customFormat="1" ht="57.75" customHeight="1" x14ac:dyDescent="0.2">
      <c r="B30" s="125" t="e">
        <f>+EVALUACION!#REF!</f>
        <v>#REF!</v>
      </c>
      <c r="C30" s="238" t="e">
        <f>+EVALUACION!#REF!</f>
        <v>#REF!</v>
      </c>
      <c r="D30" s="238"/>
      <c r="E30" s="238"/>
      <c r="F30" s="238"/>
      <c r="G30" s="192"/>
      <c r="H30" s="192"/>
      <c r="I30" s="95" t="e">
        <f>+EVALUACION!#REF!</f>
        <v>#REF!</v>
      </c>
      <c r="J30" s="95" t="e">
        <f>+EVALUACION!#REF!</f>
        <v>#REF!</v>
      </c>
      <c r="K30" s="95" t="e">
        <f t="shared" ref="K30:K35" si="2">+I30+J30</f>
        <v>#REF!</v>
      </c>
      <c r="L30" s="95" t="e">
        <f t="shared" si="1"/>
        <v>#REF!</v>
      </c>
      <c r="M30" s="95"/>
      <c r="N30" s="126"/>
      <c r="O30" s="126"/>
      <c r="P30" s="126"/>
      <c r="Q30" s="126"/>
      <c r="R30" s="36"/>
    </row>
    <row r="31" spans="2:18" s="27" customFormat="1" ht="57.75" customHeight="1" x14ac:dyDescent="0.2">
      <c r="B31" s="125" t="e">
        <f>+EVALUACION!#REF!</f>
        <v>#REF!</v>
      </c>
      <c r="C31" s="238" t="e">
        <f>+EVALUACION!#REF!</f>
        <v>#REF!</v>
      </c>
      <c r="D31" s="238"/>
      <c r="E31" s="238"/>
      <c r="F31" s="238"/>
      <c r="G31" s="192"/>
      <c r="H31" s="192"/>
      <c r="I31" s="95" t="e">
        <f>+EVALUACION!#REF!</f>
        <v>#REF!</v>
      </c>
      <c r="J31" s="95" t="e">
        <f>+EVALUACION!#REF!</f>
        <v>#REF!</v>
      </c>
      <c r="K31" s="95" t="e">
        <f t="shared" si="2"/>
        <v>#REF!</v>
      </c>
      <c r="L31" s="95" t="e">
        <f t="shared" si="1"/>
        <v>#REF!</v>
      </c>
      <c r="M31" s="95"/>
      <c r="N31" s="126"/>
      <c r="O31" s="126"/>
      <c r="P31" s="126"/>
      <c r="Q31" s="126"/>
      <c r="R31" s="36"/>
    </row>
    <row r="32" spans="2:18" s="27" customFormat="1" ht="57.75" customHeight="1" x14ac:dyDescent="0.2">
      <c r="B32" s="125" t="e">
        <f>+EVALUACION!#REF!</f>
        <v>#REF!</v>
      </c>
      <c r="C32" s="238" t="e">
        <f>+EVALUACION!#REF!</f>
        <v>#REF!</v>
      </c>
      <c r="D32" s="238"/>
      <c r="E32" s="238"/>
      <c r="F32" s="238"/>
      <c r="G32" s="192"/>
      <c r="H32" s="192"/>
      <c r="I32" s="95" t="e">
        <f>+EVALUACION!#REF!</f>
        <v>#REF!</v>
      </c>
      <c r="J32" s="95" t="e">
        <f>+EVALUACION!#REF!</f>
        <v>#REF!</v>
      </c>
      <c r="K32" s="95" t="e">
        <f t="shared" si="2"/>
        <v>#REF!</v>
      </c>
      <c r="L32" s="95" t="e">
        <f t="shared" si="1"/>
        <v>#REF!</v>
      </c>
      <c r="M32" s="95"/>
      <c r="N32" s="126"/>
      <c r="O32" s="126"/>
      <c r="P32" s="126"/>
      <c r="Q32" s="126"/>
      <c r="R32" s="36"/>
    </row>
    <row r="33" spans="2:23" s="27" customFormat="1" ht="57.75" customHeight="1" x14ac:dyDescent="0.2">
      <c r="B33" s="125" t="e">
        <f>+EVALUACION!#REF!</f>
        <v>#REF!</v>
      </c>
      <c r="C33" s="238" t="e">
        <f>+EVALUACION!#REF!</f>
        <v>#REF!</v>
      </c>
      <c r="D33" s="238"/>
      <c r="E33" s="238"/>
      <c r="F33" s="238"/>
      <c r="G33" s="192"/>
      <c r="H33" s="192"/>
      <c r="I33" s="95" t="e">
        <f>+EVALUACION!#REF!</f>
        <v>#REF!</v>
      </c>
      <c r="J33" s="95" t="e">
        <f>+EVALUACION!#REF!</f>
        <v>#REF!</v>
      </c>
      <c r="K33" s="95" t="e">
        <f t="shared" si="2"/>
        <v>#REF!</v>
      </c>
      <c r="L33" s="95" t="e">
        <f t="shared" si="1"/>
        <v>#REF!</v>
      </c>
      <c r="M33" s="95"/>
      <c r="N33" s="126"/>
      <c r="O33" s="126"/>
      <c r="P33" s="126"/>
      <c r="Q33" s="126"/>
      <c r="R33" s="36"/>
    </row>
    <row r="34" spans="2:23" s="27" customFormat="1" ht="57.75" customHeight="1" x14ac:dyDescent="0.2">
      <c r="B34" s="125" t="e">
        <f>+EVALUACION!#REF!</f>
        <v>#REF!</v>
      </c>
      <c r="C34" s="238" t="e">
        <f>+EVALUACION!#REF!</f>
        <v>#REF!</v>
      </c>
      <c r="D34" s="238"/>
      <c r="E34" s="238"/>
      <c r="F34" s="238"/>
      <c r="G34" s="192"/>
      <c r="H34" s="192"/>
      <c r="I34" s="95" t="e">
        <f>+EVALUACION!#REF!</f>
        <v>#REF!</v>
      </c>
      <c r="J34" s="95" t="e">
        <f>+EVALUACION!#REF!</f>
        <v>#REF!</v>
      </c>
      <c r="K34" s="95" t="e">
        <f t="shared" si="2"/>
        <v>#REF!</v>
      </c>
      <c r="L34" s="95" t="e">
        <f t="shared" si="1"/>
        <v>#REF!</v>
      </c>
      <c r="M34" s="95"/>
      <c r="N34" s="126"/>
      <c r="O34" s="126"/>
      <c r="P34" s="126"/>
      <c r="Q34" s="126"/>
      <c r="R34" s="36"/>
    </row>
    <row r="35" spans="2:23" s="27" customFormat="1" ht="57.75" customHeight="1" thickBot="1" x14ac:dyDescent="0.25">
      <c r="B35" s="127" t="e">
        <f>+EVALUACION!#REF!</f>
        <v>#REF!</v>
      </c>
      <c r="C35" s="239" t="e">
        <f>+EVALUACION!#REF!</f>
        <v>#REF!</v>
      </c>
      <c r="D35" s="239"/>
      <c r="E35" s="239"/>
      <c r="F35" s="239"/>
      <c r="G35" s="248"/>
      <c r="H35" s="248"/>
      <c r="I35" s="101" t="e">
        <f>+EVALUACION!#REF!</f>
        <v>#REF!</v>
      </c>
      <c r="J35" s="101" t="e">
        <f>+EVALUACION!#REF!</f>
        <v>#REF!</v>
      </c>
      <c r="K35" s="101" t="e">
        <f t="shared" si="2"/>
        <v>#REF!</v>
      </c>
      <c r="L35" s="101" t="e">
        <f t="shared" si="1"/>
        <v>#REF!</v>
      </c>
      <c r="M35" s="101"/>
      <c r="N35" s="128"/>
      <c r="O35" s="128"/>
      <c r="P35" s="128"/>
      <c r="Q35" s="128"/>
      <c r="R35" s="37"/>
    </row>
    <row r="36" spans="2:23" ht="12.75" customHeight="1" x14ac:dyDescent="0.2"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3"/>
    </row>
    <row r="37" spans="2:23" x14ac:dyDescent="0.2">
      <c r="B37" s="84"/>
      <c r="C37" s="273" t="s">
        <v>16</v>
      </c>
      <c r="D37" s="273"/>
      <c r="E37" s="273"/>
      <c r="F37" s="273"/>
      <c r="G37" s="85"/>
      <c r="H37" s="195" t="s">
        <v>21</v>
      </c>
      <c r="I37" s="195"/>
      <c r="J37" s="195"/>
      <c r="K37" s="195"/>
      <c r="L37" s="129"/>
      <c r="M37" s="129"/>
      <c r="N37" s="129"/>
      <c r="O37" s="129"/>
      <c r="P37" s="129"/>
      <c r="Q37" s="129"/>
      <c r="R37" s="3"/>
    </row>
    <row r="38" spans="2:23" ht="19.5" customHeight="1" x14ac:dyDescent="0.2">
      <c r="B38" s="209" t="s">
        <v>2</v>
      </c>
      <c r="C38" s="250" t="s">
        <v>15</v>
      </c>
      <c r="D38" s="258"/>
      <c r="E38" s="251"/>
      <c r="F38" s="105" t="s">
        <v>14</v>
      </c>
      <c r="G38" s="85"/>
      <c r="H38" s="250" t="s">
        <v>20</v>
      </c>
      <c r="I38" s="251"/>
      <c r="J38" s="250" t="s">
        <v>14</v>
      </c>
      <c r="K38" s="251"/>
      <c r="L38" s="110"/>
      <c r="M38" s="110"/>
      <c r="N38" s="195" t="s">
        <v>16</v>
      </c>
      <c r="O38" s="195"/>
      <c r="P38" s="195"/>
      <c r="Q38" s="110"/>
      <c r="R38" s="3"/>
    </row>
    <row r="39" spans="2:23" ht="21" customHeight="1" x14ac:dyDescent="0.2">
      <c r="B39" s="209"/>
      <c r="C39" s="259" t="s">
        <v>9</v>
      </c>
      <c r="D39" s="260"/>
      <c r="E39" s="261"/>
      <c r="F39" s="107">
        <v>1</v>
      </c>
      <c r="G39" s="85"/>
      <c r="H39" s="259" t="s">
        <v>17</v>
      </c>
      <c r="I39" s="261"/>
      <c r="J39" s="259">
        <v>1</v>
      </c>
      <c r="K39" s="261"/>
      <c r="L39" s="110"/>
      <c r="M39" s="110"/>
      <c r="N39" s="242" t="s">
        <v>22</v>
      </c>
      <c r="O39" s="243"/>
      <c r="P39" s="119" t="s">
        <v>23</v>
      </c>
      <c r="Q39" s="110"/>
      <c r="R39" s="3"/>
    </row>
    <row r="40" spans="2:23" ht="15.75" customHeight="1" x14ac:dyDescent="0.2">
      <c r="B40" s="209"/>
      <c r="C40" s="259" t="s">
        <v>10</v>
      </c>
      <c r="D40" s="260"/>
      <c r="E40" s="261"/>
      <c r="F40" s="107">
        <v>2</v>
      </c>
      <c r="G40" s="85"/>
      <c r="H40" s="259" t="s">
        <v>18</v>
      </c>
      <c r="I40" s="261"/>
      <c r="J40" s="259">
        <v>2</v>
      </c>
      <c r="K40" s="261"/>
      <c r="L40" s="110"/>
      <c r="M40" s="110"/>
      <c r="N40" s="252" t="s">
        <v>24</v>
      </c>
      <c r="O40" s="253"/>
      <c r="P40" s="120" t="s">
        <v>25</v>
      </c>
      <c r="Q40" s="110"/>
      <c r="R40" s="3"/>
      <c r="T40" s="5"/>
      <c r="U40" s="5"/>
      <c r="V40" s="5"/>
      <c r="W40" s="5"/>
    </row>
    <row r="41" spans="2:23" ht="24.75" customHeight="1" x14ac:dyDescent="0.2">
      <c r="B41" s="209"/>
      <c r="C41" s="259" t="s">
        <v>11</v>
      </c>
      <c r="D41" s="260"/>
      <c r="E41" s="261"/>
      <c r="F41" s="107">
        <v>3</v>
      </c>
      <c r="G41" s="85"/>
      <c r="H41" s="259" t="s">
        <v>1</v>
      </c>
      <c r="I41" s="261"/>
      <c r="J41" s="259">
        <v>3</v>
      </c>
      <c r="K41" s="261"/>
      <c r="L41" s="110"/>
      <c r="M41" s="110"/>
      <c r="N41" s="206" t="s">
        <v>26</v>
      </c>
      <c r="O41" s="241"/>
      <c r="P41" s="120" t="s">
        <v>27</v>
      </c>
      <c r="Q41" s="110"/>
      <c r="R41" s="3"/>
    </row>
    <row r="42" spans="2:23" ht="18" customHeight="1" x14ac:dyDescent="0.2">
      <c r="B42" s="209"/>
      <c r="C42" s="259" t="s">
        <v>12</v>
      </c>
      <c r="D42" s="260"/>
      <c r="E42" s="261"/>
      <c r="F42" s="107">
        <v>4</v>
      </c>
      <c r="G42" s="85"/>
      <c r="H42" s="259" t="s">
        <v>19</v>
      </c>
      <c r="I42" s="261"/>
      <c r="J42" s="259">
        <v>4</v>
      </c>
      <c r="K42" s="261"/>
      <c r="L42" s="110"/>
      <c r="M42" s="110"/>
      <c r="N42" s="255">
        <v>5</v>
      </c>
      <c r="O42" s="256"/>
      <c r="P42" s="120" t="s">
        <v>28</v>
      </c>
      <c r="Q42" s="110"/>
      <c r="R42" s="3"/>
    </row>
    <row r="43" spans="2:23" ht="21" customHeight="1" thickBot="1" x14ac:dyDescent="0.25">
      <c r="B43" s="209"/>
      <c r="C43" s="259" t="s">
        <v>13</v>
      </c>
      <c r="D43" s="260"/>
      <c r="E43" s="261"/>
      <c r="F43" s="107">
        <v>5</v>
      </c>
      <c r="G43" s="85"/>
      <c r="H43" s="259" t="s">
        <v>0</v>
      </c>
      <c r="I43" s="261"/>
      <c r="J43" s="259">
        <v>5</v>
      </c>
      <c r="K43" s="261"/>
      <c r="L43" s="110"/>
      <c r="M43" s="110"/>
      <c r="N43" s="271" t="s">
        <v>29</v>
      </c>
      <c r="O43" s="272"/>
      <c r="P43" s="130" t="s">
        <v>30</v>
      </c>
      <c r="Q43" s="110"/>
      <c r="R43" s="3"/>
    </row>
    <row r="44" spans="2:23" x14ac:dyDescent="0.2"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3"/>
    </row>
    <row r="45" spans="2:23" ht="18" customHeight="1" x14ac:dyDescent="0.2">
      <c r="B45" s="84"/>
      <c r="C45" s="195" t="s">
        <v>22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3"/>
    </row>
    <row r="46" spans="2:23" ht="68.25" customHeight="1" x14ac:dyDescent="0.2">
      <c r="B46" s="84"/>
      <c r="C46" s="259" t="s">
        <v>112</v>
      </c>
      <c r="D46" s="260"/>
      <c r="E46" s="260"/>
      <c r="F46" s="261"/>
      <c r="G46" s="259" t="s">
        <v>114</v>
      </c>
      <c r="H46" s="261"/>
      <c r="I46" s="259" t="s">
        <v>121</v>
      </c>
      <c r="J46" s="260"/>
      <c r="K46" s="261"/>
      <c r="L46" s="259" t="s">
        <v>119</v>
      </c>
      <c r="M46" s="261"/>
      <c r="N46" s="259" t="s">
        <v>117</v>
      </c>
      <c r="O46" s="261"/>
      <c r="P46" s="259" t="s">
        <v>115</v>
      </c>
      <c r="Q46" s="261"/>
      <c r="R46" s="3"/>
    </row>
    <row r="47" spans="2:23" ht="60" customHeight="1" x14ac:dyDescent="0.2">
      <c r="B47" s="84"/>
      <c r="C47" s="259" t="s">
        <v>113</v>
      </c>
      <c r="D47" s="260"/>
      <c r="E47" s="260"/>
      <c r="F47" s="261"/>
      <c r="G47" s="259" t="s">
        <v>123</v>
      </c>
      <c r="H47" s="261"/>
      <c r="I47" s="259" t="s">
        <v>122</v>
      </c>
      <c r="J47" s="260"/>
      <c r="K47" s="261"/>
      <c r="L47" s="259" t="s">
        <v>120</v>
      </c>
      <c r="M47" s="261"/>
      <c r="N47" s="259" t="s">
        <v>118</v>
      </c>
      <c r="O47" s="261"/>
      <c r="P47" s="259" t="s">
        <v>116</v>
      </c>
      <c r="Q47" s="261"/>
      <c r="R47" s="3"/>
    </row>
    <row r="48" spans="2:23" x14ac:dyDescent="0.2">
      <c r="B48" s="84"/>
      <c r="C48" s="263" t="s">
        <v>15</v>
      </c>
      <c r="D48" s="264"/>
      <c r="E48" s="265"/>
      <c r="F48" s="269" t="s">
        <v>14</v>
      </c>
      <c r="G48" s="242" t="s">
        <v>17</v>
      </c>
      <c r="H48" s="243"/>
      <c r="I48" s="242" t="s">
        <v>18</v>
      </c>
      <c r="J48" s="249"/>
      <c r="K48" s="243"/>
      <c r="L48" s="242" t="s">
        <v>1</v>
      </c>
      <c r="M48" s="243"/>
      <c r="N48" s="242" t="s">
        <v>19</v>
      </c>
      <c r="O48" s="243"/>
      <c r="P48" s="250" t="s">
        <v>0</v>
      </c>
      <c r="Q48" s="251"/>
      <c r="R48" s="3"/>
    </row>
    <row r="49" spans="2:18" x14ac:dyDescent="0.2">
      <c r="B49" s="84"/>
      <c r="C49" s="266"/>
      <c r="D49" s="267"/>
      <c r="E49" s="268"/>
      <c r="F49" s="270"/>
      <c r="G49" s="244">
        <v>1</v>
      </c>
      <c r="H49" s="245"/>
      <c r="I49" s="244">
        <v>2</v>
      </c>
      <c r="J49" s="257"/>
      <c r="K49" s="245"/>
      <c r="L49" s="244">
        <v>3</v>
      </c>
      <c r="M49" s="245"/>
      <c r="N49" s="244">
        <v>4</v>
      </c>
      <c r="O49" s="245"/>
      <c r="P49" s="244">
        <v>5</v>
      </c>
      <c r="Q49" s="245"/>
      <c r="R49" s="3"/>
    </row>
    <row r="50" spans="2:18" ht="19.5" customHeight="1" x14ac:dyDescent="0.2">
      <c r="B50" s="84"/>
      <c r="C50" s="259" t="s">
        <v>9</v>
      </c>
      <c r="D50" s="260"/>
      <c r="E50" s="261"/>
      <c r="F50" s="114">
        <v>1</v>
      </c>
      <c r="G50" s="246">
        <v>2</v>
      </c>
      <c r="H50" s="247"/>
      <c r="I50" s="246">
        <v>3</v>
      </c>
      <c r="J50" s="254"/>
      <c r="K50" s="247"/>
      <c r="L50" s="246">
        <v>4</v>
      </c>
      <c r="M50" s="247"/>
      <c r="N50" s="255">
        <v>5</v>
      </c>
      <c r="O50" s="256"/>
      <c r="P50" s="206">
        <v>6</v>
      </c>
      <c r="Q50" s="241"/>
      <c r="R50" s="3"/>
    </row>
    <row r="51" spans="2:18" ht="21.75" customHeight="1" x14ac:dyDescent="0.2">
      <c r="B51" s="84"/>
      <c r="C51" s="259" t="s">
        <v>10</v>
      </c>
      <c r="D51" s="260"/>
      <c r="E51" s="261"/>
      <c r="F51" s="114">
        <v>2</v>
      </c>
      <c r="G51" s="246">
        <v>3</v>
      </c>
      <c r="H51" s="247"/>
      <c r="I51" s="246">
        <v>4</v>
      </c>
      <c r="J51" s="254"/>
      <c r="K51" s="247"/>
      <c r="L51" s="255">
        <v>5</v>
      </c>
      <c r="M51" s="256"/>
      <c r="N51" s="206">
        <v>6</v>
      </c>
      <c r="O51" s="241"/>
      <c r="P51" s="206">
        <v>7</v>
      </c>
      <c r="Q51" s="241"/>
      <c r="R51" s="3"/>
    </row>
    <row r="52" spans="2:18" ht="21" customHeight="1" x14ac:dyDescent="0.2">
      <c r="B52" s="84"/>
      <c r="C52" s="259" t="s">
        <v>11</v>
      </c>
      <c r="D52" s="260"/>
      <c r="E52" s="261"/>
      <c r="F52" s="114">
        <v>3</v>
      </c>
      <c r="G52" s="246">
        <v>4</v>
      </c>
      <c r="H52" s="247"/>
      <c r="I52" s="255">
        <v>5</v>
      </c>
      <c r="J52" s="262"/>
      <c r="K52" s="256"/>
      <c r="L52" s="206">
        <v>6</v>
      </c>
      <c r="M52" s="241"/>
      <c r="N52" s="206">
        <v>7</v>
      </c>
      <c r="O52" s="241"/>
      <c r="P52" s="252">
        <v>8</v>
      </c>
      <c r="Q52" s="253"/>
      <c r="R52" s="3"/>
    </row>
    <row r="53" spans="2:18" ht="21" customHeight="1" x14ac:dyDescent="0.2">
      <c r="B53" s="84"/>
      <c r="C53" s="259" t="s">
        <v>12</v>
      </c>
      <c r="D53" s="260"/>
      <c r="E53" s="261"/>
      <c r="F53" s="114">
        <v>4</v>
      </c>
      <c r="G53" s="255">
        <v>5</v>
      </c>
      <c r="H53" s="256"/>
      <c r="I53" s="206">
        <v>6</v>
      </c>
      <c r="J53" s="240"/>
      <c r="K53" s="241"/>
      <c r="L53" s="206">
        <v>7</v>
      </c>
      <c r="M53" s="241"/>
      <c r="N53" s="252">
        <v>8</v>
      </c>
      <c r="O53" s="253"/>
      <c r="P53" s="252">
        <v>9</v>
      </c>
      <c r="Q53" s="253"/>
      <c r="R53" s="3"/>
    </row>
    <row r="54" spans="2:18" ht="21" customHeight="1" x14ac:dyDescent="0.2">
      <c r="B54" s="84"/>
      <c r="C54" s="259" t="s">
        <v>13</v>
      </c>
      <c r="D54" s="260"/>
      <c r="E54" s="261"/>
      <c r="F54" s="114">
        <v>5</v>
      </c>
      <c r="G54" s="206">
        <v>6</v>
      </c>
      <c r="H54" s="241"/>
      <c r="I54" s="206">
        <v>7</v>
      </c>
      <c r="J54" s="240"/>
      <c r="K54" s="241"/>
      <c r="L54" s="252">
        <v>8</v>
      </c>
      <c r="M54" s="253"/>
      <c r="N54" s="252">
        <v>9</v>
      </c>
      <c r="O54" s="253"/>
      <c r="P54" s="252">
        <v>10</v>
      </c>
      <c r="Q54" s="253"/>
      <c r="R54" s="3"/>
    </row>
    <row r="55" spans="2:18" ht="13.5" thickBot="1" x14ac:dyDescent="0.25">
      <c r="B55" s="87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9"/>
    </row>
  </sheetData>
  <mergeCells count="132">
    <mergeCell ref="C22:F22"/>
    <mergeCell ref="G22:H22"/>
    <mergeCell ref="C18:F18"/>
    <mergeCell ref="G18:H18"/>
    <mergeCell ref="C19:F19"/>
    <mergeCell ref="G19:H19"/>
    <mergeCell ref="C23:F23"/>
    <mergeCell ref="G23:H23"/>
    <mergeCell ref="C24:F24"/>
    <mergeCell ref="G24:H24"/>
    <mergeCell ref="B6:R6"/>
    <mergeCell ref="B7:R7"/>
    <mergeCell ref="G16:H16"/>
    <mergeCell ref="G15:H15"/>
    <mergeCell ref="C21:F21"/>
    <mergeCell ref="G21:H21"/>
    <mergeCell ref="B2:B4"/>
    <mergeCell ref="C16:F16"/>
    <mergeCell ref="C20:F20"/>
    <mergeCell ref="G20:H20"/>
    <mergeCell ref="C17:F17"/>
    <mergeCell ref="G17:H17"/>
    <mergeCell ref="C15:F15"/>
    <mergeCell ref="C2:P4"/>
    <mergeCell ref="Q2:R4"/>
    <mergeCell ref="B9:R9"/>
    <mergeCell ref="B8:R8"/>
    <mergeCell ref="B10:R10"/>
    <mergeCell ref="C25:F25"/>
    <mergeCell ref="G25:H25"/>
    <mergeCell ref="G31:H31"/>
    <mergeCell ref="C32:F32"/>
    <mergeCell ref="G32:H32"/>
    <mergeCell ref="C33:F33"/>
    <mergeCell ref="G33:H33"/>
    <mergeCell ref="C53:E53"/>
    <mergeCell ref="G52:H52"/>
    <mergeCell ref="G53:H53"/>
    <mergeCell ref="G30:H30"/>
    <mergeCell ref="C31:F31"/>
    <mergeCell ref="H39:I39"/>
    <mergeCell ref="C37:F37"/>
    <mergeCell ref="H37:K37"/>
    <mergeCell ref="C30:F30"/>
    <mergeCell ref="C27:F27"/>
    <mergeCell ref="G27:H27"/>
    <mergeCell ref="C28:F28"/>
    <mergeCell ref="G28:H28"/>
    <mergeCell ref="C29:F29"/>
    <mergeCell ref="G29:H29"/>
    <mergeCell ref="C26:F26"/>
    <mergeCell ref="G26:H26"/>
    <mergeCell ref="C54:E54"/>
    <mergeCell ref="N38:P38"/>
    <mergeCell ref="N39:O39"/>
    <mergeCell ref="N40:O40"/>
    <mergeCell ref="C41:E41"/>
    <mergeCell ref="H41:I41"/>
    <mergeCell ref="J41:K41"/>
    <mergeCell ref="J38:K38"/>
    <mergeCell ref="C39:E39"/>
    <mergeCell ref="J40:K40"/>
    <mergeCell ref="N41:O41"/>
    <mergeCell ref="N46:O46"/>
    <mergeCell ref="N47:O47"/>
    <mergeCell ref="L46:M46"/>
    <mergeCell ref="L47:M47"/>
    <mergeCell ref="N42:O42"/>
    <mergeCell ref="N43:O43"/>
    <mergeCell ref="P46:Q46"/>
    <mergeCell ref="P47:Q47"/>
    <mergeCell ref="L48:M48"/>
    <mergeCell ref="I54:K54"/>
    <mergeCell ref="P54:Q54"/>
    <mergeCell ref="N54:O54"/>
    <mergeCell ref="G51:H51"/>
    <mergeCell ref="B38:B43"/>
    <mergeCell ref="C38:E38"/>
    <mergeCell ref="H38:I38"/>
    <mergeCell ref="C50:E50"/>
    <mergeCell ref="C51:E51"/>
    <mergeCell ref="C52:E52"/>
    <mergeCell ref="C46:F46"/>
    <mergeCell ref="C47:F47"/>
    <mergeCell ref="I52:K52"/>
    <mergeCell ref="C42:E42"/>
    <mergeCell ref="C43:E43"/>
    <mergeCell ref="H43:I43"/>
    <mergeCell ref="J43:K43"/>
    <mergeCell ref="C48:E49"/>
    <mergeCell ref="J42:K42"/>
    <mergeCell ref="F48:F49"/>
    <mergeCell ref="H42:I42"/>
    <mergeCell ref="G46:H46"/>
    <mergeCell ref="G47:H47"/>
    <mergeCell ref="I46:K46"/>
    <mergeCell ref="I47:K47"/>
    <mergeCell ref="J39:K39"/>
    <mergeCell ref="C40:E40"/>
    <mergeCell ref="H40:I40"/>
    <mergeCell ref="L54:M54"/>
    <mergeCell ref="L52:M52"/>
    <mergeCell ref="L49:M49"/>
    <mergeCell ref="G54:H54"/>
    <mergeCell ref="I51:K51"/>
    <mergeCell ref="N49:O49"/>
    <mergeCell ref="N50:O50"/>
    <mergeCell ref="N51:O51"/>
    <mergeCell ref="N52:O52"/>
    <mergeCell ref="N53:O53"/>
    <mergeCell ref="L53:M53"/>
    <mergeCell ref="L50:M50"/>
    <mergeCell ref="L51:M51"/>
    <mergeCell ref="I49:K49"/>
    <mergeCell ref="I50:K50"/>
    <mergeCell ref="C34:F34"/>
    <mergeCell ref="G34:H34"/>
    <mergeCell ref="C35:F35"/>
    <mergeCell ref="I53:K53"/>
    <mergeCell ref="C45:Q45"/>
    <mergeCell ref="G48:H48"/>
    <mergeCell ref="G49:H49"/>
    <mergeCell ref="G50:H50"/>
    <mergeCell ref="G35:H35"/>
    <mergeCell ref="P50:Q50"/>
    <mergeCell ref="P51:Q51"/>
    <mergeCell ref="I48:K48"/>
    <mergeCell ref="P49:Q49"/>
    <mergeCell ref="N48:O48"/>
    <mergeCell ref="P48:Q48"/>
    <mergeCell ref="P52:Q52"/>
    <mergeCell ref="P53:Q53"/>
  </mergeCells>
  <conditionalFormatting sqref="J16:K35 P24:Q25 M26:Q35">
    <cfRule type="expression" dxfId="17" priority="67" stopIfTrue="1">
      <formula>"""bajo"""</formula>
    </cfRule>
  </conditionalFormatting>
  <conditionalFormatting sqref="L16:L35">
    <cfRule type="cellIs" dxfId="16" priority="62" stopIfTrue="1" operator="equal">
      <formula>"EXTREMO"</formula>
    </cfRule>
    <cfRule type="cellIs" dxfId="15" priority="63" stopIfTrue="1" operator="equal">
      <formula>"ALTO"</formula>
    </cfRule>
    <cfRule type="cellIs" dxfId="14" priority="64" stopIfTrue="1" operator="equal">
      <formula>"MEDIO"</formula>
    </cfRule>
    <cfRule type="cellIs" dxfId="13" priority="65" stopIfTrue="1" operator="equal">
      <formula>"BAJO"</formula>
    </cfRule>
  </conditionalFormatting>
  <conditionalFormatting sqref="M16:O25">
    <cfRule type="expression" dxfId="12" priority="18" stopIfTrue="1">
      <formula>"""bajo"""</formula>
    </cfRule>
  </conditionalFormatting>
  <conditionalFormatting sqref="P16:P23">
    <cfRule type="expression" dxfId="11" priority="10" stopIfTrue="1">
      <formula>"""bajo"""</formula>
    </cfRule>
  </conditionalFormatting>
  <conditionalFormatting sqref="Q17:Q23">
    <cfRule type="expression" dxfId="10" priority="2" stopIfTrue="1">
      <formula>"""bajo"""</formula>
    </cfRule>
  </conditionalFormatting>
  <conditionalFormatting sqref="Q16:R16">
    <cfRule type="expression" dxfId="9" priority="9" stopIfTrue="1">
      <formula>"""bajo"""</formula>
    </cfRule>
  </conditionalFormatting>
  <conditionalFormatting sqref="R17:R25">
    <cfRule type="expression" dxfId="8" priority="1" stopIfTrue="1">
      <formula>"""bajo"""</formula>
    </cfRule>
  </conditionalFormatting>
  <printOptions horizontalCentered="1"/>
  <pageMargins left="0.7" right="0.7" top="0.75" bottom="0.75" header="0.3" footer="0.3"/>
  <pageSetup scale="32" orientation="portrait" horizontalDpi="4294967295" vertic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B1:X49"/>
  <sheetViews>
    <sheetView showGridLines="0" tabSelected="1" topLeftCell="A17" zoomScale="70" zoomScaleNormal="70" zoomScaleSheetLayoutView="25" zoomScalePageLayoutView="70" workbookViewId="0">
      <selection activeCell="C20" sqref="C20"/>
    </sheetView>
  </sheetViews>
  <sheetFormatPr baseColWidth="10" defaultColWidth="11.42578125" defaultRowHeight="14.25" x14ac:dyDescent="0.2"/>
  <cols>
    <col min="1" max="1" width="4.28515625" style="16" customWidth="1"/>
    <col min="2" max="2" width="48.85546875" style="16" customWidth="1"/>
    <col min="3" max="3" width="42" style="16" customWidth="1"/>
    <col min="4" max="4" width="17.7109375" style="16" customWidth="1"/>
    <col min="5" max="5" width="22.5703125" style="16" customWidth="1"/>
    <col min="6" max="6" width="15.140625" style="16" customWidth="1"/>
    <col min="7" max="7" width="17.42578125" style="16" customWidth="1"/>
    <col min="8" max="8" width="5.140625" style="16" customWidth="1"/>
    <col min="9" max="9" width="4.28515625" style="16" customWidth="1"/>
    <col min="10" max="10" width="5.85546875" style="16" customWidth="1"/>
    <col min="11" max="11" width="5.28515625" style="16" customWidth="1"/>
    <col min="12" max="12" width="14.140625" style="16" customWidth="1"/>
    <col min="13" max="13" width="5.28515625" style="16" customWidth="1"/>
    <col min="14" max="14" width="18" style="16" customWidth="1"/>
    <col min="15" max="15" width="5.7109375" style="16" customWidth="1"/>
    <col min="16" max="16" width="6.42578125" style="16" customWidth="1"/>
    <col min="17" max="17" width="8.42578125" style="16" customWidth="1"/>
    <col min="18" max="18" width="6" style="16" customWidth="1"/>
    <col min="19" max="19" width="9.7109375" style="16" customWidth="1"/>
    <col min="20" max="20" width="12.85546875" style="16" customWidth="1"/>
    <col min="21" max="21" width="11.42578125" style="16"/>
    <col min="22" max="22" width="10.85546875" style="16" customWidth="1"/>
    <col min="23" max="23" width="15.7109375" style="16" customWidth="1"/>
    <col min="24" max="24" width="13.85546875" style="16" customWidth="1"/>
    <col min="25" max="16384" width="11.42578125" style="16"/>
  </cols>
  <sheetData>
    <row r="1" spans="2:24" s="14" customFormat="1" x14ac:dyDescent="0.2">
      <c r="S1" s="15"/>
    </row>
    <row r="2" spans="2:24" s="14" customFormat="1" ht="54" customHeight="1" x14ac:dyDescent="0.2">
      <c r="B2" s="308"/>
      <c r="C2" s="309" t="s">
        <v>138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228" t="s">
        <v>163</v>
      </c>
      <c r="X2" s="287"/>
    </row>
    <row r="3" spans="2:24" s="14" customFormat="1" ht="31.5" customHeight="1" x14ac:dyDescent="0.2">
      <c r="B3" s="308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288"/>
      <c r="X3" s="289"/>
    </row>
    <row r="4" spans="2:24" s="14" customFormat="1" ht="47.25" customHeight="1" x14ac:dyDescent="0.2">
      <c r="B4" s="308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290"/>
      <c r="X4" s="291"/>
    </row>
    <row r="5" spans="2:24" s="14" customFormat="1" ht="32.25" customHeight="1" thickBo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9"/>
      <c r="T5" s="38"/>
      <c r="U5" s="38"/>
      <c r="V5" s="38"/>
      <c r="W5" s="38"/>
      <c r="X5" s="38"/>
    </row>
    <row r="6" spans="2:24" ht="91.5" customHeight="1" x14ac:dyDescent="0.2">
      <c r="B6" s="321" t="str">
        <f>+EVALUACION!B6</f>
        <v xml:space="preserve">Objeto Contractual:“CONTRATAR LA PRESTACIÓN DE SERVICIOS PARA LA ORGANIZACIÓN, EL APOYO LOGISTICO Y SUMINISTRO DE MATERIALES, ORGANIZACION, PRODUCCION Y EJECUCION DE LOS EVENTOS Y ACTIVIDADES QUE SE REQUIERAN, EN DESARROLLO DEL PROYECTO 2090 “TEUSAQUILLO LOCALIDAD EMPRENDEDORA E INNOVADORA” DE ACUERDO A LO ESTABLECIDO EN EL ANEXO TÉCNICO Y LOS ESTUDIOS PREVIOS. 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3"/>
    </row>
    <row r="7" spans="2:24" ht="26.25" customHeight="1" x14ac:dyDescent="0.2">
      <c r="B7" s="292" t="s">
        <v>131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4"/>
    </row>
    <row r="8" spans="2:24" ht="20.25" customHeight="1" x14ac:dyDescent="0.2">
      <c r="B8" s="292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4"/>
    </row>
    <row r="9" spans="2:24" ht="24.75" customHeight="1" thickBot="1" x14ac:dyDescent="0.25">
      <c r="B9" s="319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X9" s="48"/>
    </row>
    <row r="10" spans="2:24" ht="106.5" customHeight="1" thickBot="1" x14ac:dyDescent="0.25">
      <c r="B10" s="28" t="s">
        <v>91</v>
      </c>
      <c r="C10" s="29" t="s">
        <v>95</v>
      </c>
      <c r="D10" s="30" t="s">
        <v>94</v>
      </c>
      <c r="E10" s="30" t="s">
        <v>92</v>
      </c>
      <c r="F10" s="30" t="s">
        <v>93</v>
      </c>
      <c r="G10" s="29" t="s">
        <v>96</v>
      </c>
      <c r="H10" s="30" t="s">
        <v>2</v>
      </c>
      <c r="I10" s="30" t="s">
        <v>3</v>
      </c>
      <c r="J10" s="30" t="s">
        <v>97</v>
      </c>
      <c r="K10" s="30" t="s">
        <v>98</v>
      </c>
      <c r="L10" s="30" t="s">
        <v>99</v>
      </c>
      <c r="M10" s="29" t="s">
        <v>5</v>
      </c>
      <c r="N10" s="29" t="s">
        <v>100</v>
      </c>
      <c r="O10" s="30" t="s">
        <v>2</v>
      </c>
      <c r="P10" s="30" t="s">
        <v>3</v>
      </c>
      <c r="Q10" s="30" t="s">
        <v>97</v>
      </c>
      <c r="R10" s="30" t="s">
        <v>98</v>
      </c>
      <c r="S10" s="29" t="s">
        <v>104</v>
      </c>
      <c r="T10" s="29" t="s">
        <v>105</v>
      </c>
      <c r="U10" s="29" t="s">
        <v>106</v>
      </c>
      <c r="V10" s="29" t="s">
        <v>107</v>
      </c>
      <c r="W10" s="29" t="s">
        <v>108</v>
      </c>
      <c r="X10" s="31" t="s">
        <v>109</v>
      </c>
    </row>
    <row r="11" spans="2:24" ht="106.5" customHeight="1" x14ac:dyDescent="0.2">
      <c r="B11" s="32">
        <v>1</v>
      </c>
      <c r="C11" s="33" t="str">
        <f>+'EVALUACION CON CONTROLES'!C16:F16</f>
        <v>Requisitos habilitantes que impidan la selección objetiva</v>
      </c>
      <c r="D11" s="34" t="str">
        <f>+'EVALUACION CON CONTROLES'!B16</f>
        <v>PLANEACIÓN</v>
      </c>
      <c r="E11" s="34" t="str">
        <f>VLOOKUP(C11,'IDENTIFICACION Y ANALISIS'!$B$19:$F$68,3,FALSE)</f>
        <v>Especifico</v>
      </c>
      <c r="F11" s="34" t="str">
        <f>VLOOKUP(C11,'IDENTIFICACION Y ANALISIS'!$B$19:$F$68,4,FALSE)</f>
        <v>Interno</v>
      </c>
      <c r="G11" s="33" t="str">
        <f>+EVALUACION!H17</f>
        <v xml:space="preserve">Proceso desierto </v>
      </c>
      <c r="H11" s="33">
        <f>+EVALUACION!I17</f>
        <v>2</v>
      </c>
      <c r="I11" s="33">
        <f>+EVALUACION!J17</f>
        <v>5</v>
      </c>
      <c r="J11" s="33">
        <f>+EVALUACION!K17</f>
        <v>7</v>
      </c>
      <c r="K11" s="34" t="str">
        <f>+EVALUACION!L17</f>
        <v>ALTO</v>
      </c>
      <c r="L11" s="33" t="s">
        <v>135</v>
      </c>
      <c r="M11" s="34"/>
      <c r="N11" s="33" t="str">
        <f>+'EVALUACION CON CONTROLES'!G16</f>
        <v>Verificacion de las especificaciones tecnicas solicitdas en las fichas tecnicas</v>
      </c>
      <c r="O11" s="33">
        <f>+'EVALUACION CON CONTROLES'!I16</f>
        <v>2</v>
      </c>
      <c r="P11" s="33">
        <f>+'EVALUACION CON CONTROLES'!J16</f>
        <v>5</v>
      </c>
      <c r="Q11" s="33">
        <f>+'EVALUACION CON CONTROLES'!K16</f>
        <v>7</v>
      </c>
      <c r="R11" s="34" t="str">
        <f>+'EVALUACION CON CONTROLES'!L16</f>
        <v>ALTO</v>
      </c>
      <c r="S11" s="33" t="str">
        <f>+'EVALUACION CON CONTROLES'!M16</f>
        <v>NO</v>
      </c>
      <c r="T11" s="33" t="str">
        <f>+'EVALUACION CON CONTROLES'!N16</f>
        <v>Planeación del FDLT</v>
      </c>
      <c r="U11" s="33" t="str">
        <f>+'EVALUACION CON CONTROLES'!O16</f>
        <v xml:space="preserve">Una vez pase al comité técnico </v>
      </c>
      <c r="V11" s="33" t="str">
        <f>+'EVALUACION CON CONTROLES'!P16</f>
        <v xml:space="preserve">una semana posterior de realizar el comité técnico </v>
      </c>
      <c r="W11" s="33" t="str">
        <f>+'EVALUACION CON CONTROLES'!Q16</f>
        <v xml:space="preserve">revisando y/o ajustando los documentos y Estudios Previos del Proyecto </v>
      </c>
      <c r="X11" s="35" t="str">
        <f>+'EVALUACION CON CONTROLES'!R16</f>
        <v xml:space="preserve">Antes de iniciar el cargue en la plataforma SECOP </v>
      </c>
    </row>
    <row r="12" spans="2:24" ht="106.5" customHeight="1" x14ac:dyDescent="0.2">
      <c r="B12" s="17">
        <v>2</v>
      </c>
      <c r="C12" s="19" t="str">
        <f>+'EVALUACION CON CONTROLES'!C17:F17</f>
        <v>Inadecuada evaluación de las ofertas y/o verificación de requisitos habilitantes</v>
      </c>
      <c r="D12" s="18" t="str">
        <f>+'EVALUACION CON CONTROLES'!B17</f>
        <v>SELECCIÓN</v>
      </c>
      <c r="E12" s="18" t="str">
        <f>VLOOKUP(C12,'IDENTIFICACION Y ANALISIS'!$B$19:$F$68,3,FALSE)</f>
        <v>Especifico</v>
      </c>
      <c r="F12" s="18" t="str">
        <f>VLOOKUP(C12,'IDENTIFICACION Y ANALISIS'!$B$19:$F$68,4,FALSE)</f>
        <v>Interno</v>
      </c>
      <c r="G12" s="19" t="str">
        <f>+EVALUACION!H18</f>
        <v xml:space="preserve">Inadecuada selección de proponentes </v>
      </c>
      <c r="H12" s="19">
        <f>+EVALUACION!I18</f>
        <v>1</v>
      </c>
      <c r="I12" s="19">
        <f>+EVALUACION!J18</f>
        <v>2</v>
      </c>
      <c r="J12" s="19">
        <f>+EVALUACION!K18</f>
        <v>3</v>
      </c>
      <c r="K12" s="18" t="str">
        <f>+EVALUACION!L18</f>
        <v>BAJO</v>
      </c>
      <c r="L12" s="19" t="s">
        <v>135</v>
      </c>
      <c r="M12" s="18"/>
      <c r="N12" s="19" t="str">
        <f>+'EVALUACION CON CONTROLES'!G17</f>
        <v xml:space="preserve">Revisión de los requisitos habilitantes juridicos, financieros y técnicos por parte de los profesionales de las oficionas de contratación  y planeación. </v>
      </c>
      <c r="O12" s="19">
        <f>+'EVALUACION CON CONTROLES'!I17</f>
        <v>1</v>
      </c>
      <c r="P12" s="19">
        <f>+'EVALUACION CON CONTROLES'!J17</f>
        <v>2</v>
      </c>
      <c r="Q12" s="19">
        <f>+'EVALUACION CON CONTROLES'!K17</f>
        <v>3</v>
      </c>
      <c r="R12" s="18" t="str">
        <f>+'EVALUACION CON CONTROLES'!L17</f>
        <v>BAJO</v>
      </c>
      <c r="S12" s="19" t="str">
        <f>+'EVALUACION CON CONTROLES'!M17</f>
        <v>NO</v>
      </c>
      <c r="T12" s="19" t="str">
        <f>+'EVALUACION CON CONTROLES'!N17</f>
        <v>Area de contratación del FDLT</v>
      </c>
      <c r="U12" s="19" t="str">
        <f>+'EVALUACION CON CONTROLES'!O17</f>
        <v xml:space="preserve">Una vez se declare desierto el proceso </v>
      </c>
      <c r="V12" s="19" t="str">
        <f>+'EVALUACION CON CONTROLES'!P17</f>
        <v xml:space="preserve">Cuando se establece un nuevo procesos de selección </v>
      </c>
      <c r="W12" s="19" t="str">
        <f>+'EVALUACION CON CONTROLES'!Q17</f>
        <v xml:space="preserve">Revisando las obsevaciones realizadasa por los oferentes que se presentaron y evaluando la razón por la que el proceso se declaro desierto </v>
      </c>
      <c r="X12" s="20" t="str">
        <f>+'EVALUACION CON CONTROLES'!R17</f>
        <v xml:space="preserve">Durante la etapa pre contractual </v>
      </c>
    </row>
    <row r="13" spans="2:24" ht="106.5" customHeight="1" x14ac:dyDescent="0.2">
      <c r="B13" s="17">
        <v>3</v>
      </c>
      <c r="C13" s="19" t="str">
        <f>+'EVALUACION CON CONTROLES'!C18:F18</f>
        <v>Confabulacion de los proponentes (Colusión)</v>
      </c>
      <c r="D13" s="18" t="str">
        <f>+'EVALUACION CON CONTROLES'!B18</f>
        <v>SELECCIÓN</v>
      </c>
      <c r="E13" s="18" t="str">
        <f>VLOOKUP(C13,'IDENTIFICACION Y ANALISIS'!$B$19:$F$68,3,FALSE)</f>
        <v>General</v>
      </c>
      <c r="F13" s="18" t="str">
        <f>VLOOKUP(C13,'IDENTIFICACION Y ANALISIS'!$B$19:$F$68,4,FALSE)</f>
        <v>Externo</v>
      </c>
      <c r="G13" s="19" t="str">
        <f>+EVALUACION!H19</f>
        <v>Limitación del proceso contractual</v>
      </c>
      <c r="H13" s="19">
        <f>+EVALUACION!I19</f>
        <v>3</v>
      </c>
      <c r="I13" s="19">
        <f>+EVALUACION!J19</f>
        <v>2</v>
      </c>
      <c r="J13" s="19">
        <f>+EVALUACION!K19</f>
        <v>5</v>
      </c>
      <c r="K13" s="18" t="str">
        <f>+EVALUACION!L19</f>
        <v>MEDIO</v>
      </c>
      <c r="L13" s="19" t="s">
        <v>135</v>
      </c>
      <c r="M13" s="18"/>
      <c r="N13" s="19" t="str">
        <f>+'EVALUACION CON CONTROLES'!G18</f>
        <v>Analisis detallado en la etapa de evaluacion de propuestas por parte del comité evaluador</v>
      </c>
      <c r="O13" s="19">
        <f>+'EVALUACION CON CONTROLES'!I18</f>
        <v>3</v>
      </c>
      <c r="P13" s="19">
        <f>+'EVALUACION CON CONTROLES'!J18</f>
        <v>2</v>
      </c>
      <c r="Q13" s="19">
        <f>+'EVALUACION CON CONTROLES'!K18</f>
        <v>5</v>
      </c>
      <c r="R13" s="18" t="str">
        <f>+'EVALUACION CON CONTROLES'!L18</f>
        <v>MEDIO</v>
      </c>
      <c r="S13" s="19" t="str">
        <f>+'EVALUACION CON CONTROLES'!M18</f>
        <v>SI</v>
      </c>
      <c r="T13" s="19" t="str">
        <f>+'EVALUACION CON CONTROLES'!N18</f>
        <v>Area de contratación del FDLT</v>
      </c>
      <c r="U13" s="19" t="str">
        <f>+'EVALUACION CON CONTROLES'!O18</f>
        <v>En la etapa precontractual</v>
      </c>
      <c r="V13" s="19" t="str">
        <f>+'EVALUACION CON CONTROLES'!P18</f>
        <v>final de la etapa precontractual</v>
      </c>
      <c r="W13" s="19" t="str">
        <f>+'EVALUACION CON CONTROLES'!Q18</f>
        <v>en la evaluacion de las ofertas</v>
      </c>
      <c r="X13" s="20" t="str">
        <f>+'EVALUACION CON CONTROLES'!R18</f>
        <v xml:space="preserve">Durante la etapa pre contractual </v>
      </c>
    </row>
    <row r="14" spans="2:24" ht="106.5" customHeight="1" x14ac:dyDescent="0.2">
      <c r="B14" s="17">
        <v>4</v>
      </c>
      <c r="C14" s="19" t="str">
        <f>+'EVALUACION CON CONTROLES'!C19:F19</f>
        <v>Fluctuaciones del valor de la moneda</v>
      </c>
      <c r="D14" s="18" t="str">
        <f>+'EVALUACION CON CONTROLES'!B19</f>
        <v>EJECUCIÓN</v>
      </c>
      <c r="E14" s="18" t="str">
        <f>VLOOKUP(C14,'IDENTIFICACION Y ANALISIS'!$B$19:$F$68,3,FALSE)</f>
        <v>General</v>
      </c>
      <c r="F14" s="18" t="str">
        <f>VLOOKUP(C14,'IDENTIFICACION Y ANALISIS'!$B$19:$F$68,4,FALSE)</f>
        <v>Externo</v>
      </c>
      <c r="G14" s="19" t="str">
        <f>+EVALUACION!H20</f>
        <v>Variación de los precios de los equipos y/o elementos a raiz de un efecto de devaluación o revalución de la moneda</v>
      </c>
      <c r="H14" s="19">
        <f>+EVALUACION!I20</f>
        <v>2</v>
      </c>
      <c r="I14" s="19">
        <f>+EVALUACION!J20</f>
        <v>3</v>
      </c>
      <c r="J14" s="19">
        <f>+EVALUACION!K20</f>
        <v>5</v>
      </c>
      <c r="K14" s="18" t="str">
        <f>+EVALUACION!L20</f>
        <v>MEDIO</v>
      </c>
      <c r="L14" s="19" t="s">
        <v>137</v>
      </c>
      <c r="M14" s="18" t="s">
        <v>216</v>
      </c>
      <c r="N14" s="19" t="str">
        <f>+'EVALUACION CON CONTROLES'!G19</f>
        <v xml:space="preserve">Revisión del comportamiento del dólar semanalmente </v>
      </c>
      <c r="O14" s="19">
        <f>+'EVALUACION CON CONTROLES'!I19</f>
        <v>2</v>
      </c>
      <c r="P14" s="19">
        <f>+'EVALUACION CON CONTROLES'!J19</f>
        <v>3</v>
      </c>
      <c r="Q14" s="19">
        <f>+'EVALUACION CON CONTROLES'!K19</f>
        <v>5</v>
      </c>
      <c r="R14" s="18" t="str">
        <f>+'EVALUACION CON CONTROLES'!L19</f>
        <v>MEDIO</v>
      </c>
      <c r="S14" s="19" t="str">
        <f>+'EVALUACION CON CONTROLES'!M19</f>
        <v>SI</v>
      </c>
      <c r="T14" s="19" t="str">
        <f>+'EVALUACION CON CONTROLES'!N19</f>
        <v>FDLT y contratista</v>
      </c>
      <c r="U14" s="19" t="str">
        <f>+'EVALUACION CON CONTROLES'!O19</f>
        <v xml:space="preserve">Una vez se inicie la ejecución del proyecto </v>
      </c>
      <c r="V14" s="19" t="str">
        <f>+'EVALUACION CON CONTROLES'!P19</f>
        <v xml:space="preserve">Hasta la entrega total de los bienes y/o servicios. </v>
      </c>
      <c r="W14" s="19" t="str">
        <f>+'EVALUACION CON CONTROLES'!Q19</f>
        <v xml:space="preserve">A traves de información economica revisada y allegada por el contratista al FDLT </v>
      </c>
      <c r="X14" s="20" t="str">
        <f>+'EVALUACION CON CONTROLES'!R19</f>
        <v xml:space="preserve">Durante la etapa de ejecución del proyecto </v>
      </c>
    </row>
    <row r="15" spans="2:24" ht="106.5" customHeight="1" x14ac:dyDescent="0.2">
      <c r="B15" s="17">
        <v>5</v>
      </c>
      <c r="C15" s="19" t="str">
        <f>+'EVALUACION CON CONTROLES'!C20:F20</f>
        <v>Variación de los precios del mercado</v>
      </c>
      <c r="D15" s="18" t="str">
        <f>+'EVALUACION CON CONTROLES'!B20</f>
        <v>EJECUCIÓN</v>
      </c>
      <c r="E15" s="18" t="str">
        <f>VLOOKUP(C15,'IDENTIFICACION Y ANALISIS'!$B$19:$F$68,3,FALSE)</f>
        <v>General</v>
      </c>
      <c r="F15" s="18" t="str">
        <f>VLOOKUP(C15,'IDENTIFICACION Y ANALISIS'!$B$19:$F$68,4,FALSE)</f>
        <v>Externo</v>
      </c>
      <c r="G15" s="19" t="str">
        <f>+EVALUACION!H21</f>
        <v xml:space="preserve">Variación de los precios de los equipos y/o elementos a raiz de un efecto inflacionario </v>
      </c>
      <c r="H15" s="19">
        <f>+EVALUACION!I21</f>
        <v>2</v>
      </c>
      <c r="I15" s="19">
        <f>+EVALUACION!J21</f>
        <v>4</v>
      </c>
      <c r="J15" s="19">
        <f>+EVALUACION!K21</f>
        <v>6</v>
      </c>
      <c r="K15" s="18" t="str">
        <f>+EVALUACION!L21</f>
        <v>ALTO</v>
      </c>
      <c r="L15" s="19" t="s">
        <v>137</v>
      </c>
      <c r="M15" s="18" t="s">
        <v>216</v>
      </c>
      <c r="N15" s="19" t="str">
        <f>+'EVALUACION CON CONTROLES'!G20</f>
        <v>Revisión periodica del comportamiento de los precios y los factores que generas la variacion de los mismos</v>
      </c>
      <c r="O15" s="19">
        <f>+'EVALUACION CON CONTROLES'!I20</f>
        <v>2</v>
      </c>
      <c r="P15" s="19">
        <f>+'EVALUACION CON CONTROLES'!J20</f>
        <v>4</v>
      </c>
      <c r="Q15" s="19">
        <f>+'EVALUACION CON CONTROLES'!K20</f>
        <v>6</v>
      </c>
      <c r="R15" s="18" t="str">
        <f>+'EVALUACION CON CONTROLES'!L20</f>
        <v>ALTO</v>
      </c>
      <c r="S15" s="19" t="str">
        <f>+'EVALUACION CON CONTROLES'!M20</f>
        <v>SI</v>
      </c>
      <c r="T15" s="19" t="str">
        <f>+'EVALUACION CON CONTROLES'!N20</f>
        <v>FDLT y contratista</v>
      </c>
      <c r="U15" s="19" t="str">
        <f>+'EVALUACION CON CONTROLES'!O20</f>
        <v>A partir de la adjudicación del contrato</v>
      </c>
      <c r="V15" s="19" t="str">
        <f>+'EVALUACION CON CONTROLES'!P20</f>
        <v xml:space="preserve">en toda la etapa de ejecución </v>
      </c>
      <c r="W15" s="19" t="str">
        <f>+'EVALUACION CON CONTROLES'!Q20</f>
        <v xml:space="preserve">A traves de información economica revisada y allegada por el contratista al FDLT </v>
      </c>
      <c r="X15" s="20" t="str">
        <f>+'EVALUACION CON CONTROLES'!R20</f>
        <v xml:space="preserve">semanalmente hasta la etapa de ejecucíon </v>
      </c>
    </row>
    <row r="16" spans="2:24" ht="106.5" customHeight="1" x14ac:dyDescent="0.2">
      <c r="B16" s="17">
        <v>6</v>
      </c>
      <c r="C16" s="19" t="str">
        <f>+'EVALUACION CON CONTROLES'!C21:F21</f>
        <v>Variación en la disponibilidad o en el costo de los insumos necesarios para prestar los servicios.</v>
      </c>
      <c r="D16" s="18" t="str">
        <f>+'EVALUACION CON CONTROLES'!B21</f>
        <v>EJECUCIÓN</v>
      </c>
      <c r="E16" s="18" t="str">
        <f>VLOOKUP(C16,'IDENTIFICACION Y ANALISIS'!$B$19:$F$68,3,FALSE)</f>
        <v>General</v>
      </c>
      <c r="F16" s="18" t="str">
        <f>VLOOKUP(C16,'IDENTIFICACION Y ANALISIS'!$B$19:$F$68,4,FALSE)</f>
        <v>Externo</v>
      </c>
      <c r="G16" s="19" t="str">
        <f>+EVALUACION!H22</f>
        <v xml:space="preserve">Desabastecimiento de los insumos y/o aumento en los precios de los mismos </v>
      </c>
      <c r="H16" s="19">
        <f>+EVALUACION!I22</f>
        <v>3</v>
      </c>
      <c r="I16" s="19">
        <f>+EVALUACION!J22</f>
        <v>4</v>
      </c>
      <c r="J16" s="19">
        <f>+EVALUACION!K22</f>
        <v>7</v>
      </c>
      <c r="K16" s="18" t="str">
        <f>+EVALUACION!L22</f>
        <v>ALTO</v>
      </c>
      <c r="L16" s="19" t="s">
        <v>137</v>
      </c>
      <c r="M16" s="18" t="s">
        <v>216</v>
      </c>
      <c r="N16" s="19" t="str">
        <f>+'EVALUACION CON CONTROLES'!G21</f>
        <v>Hacer efectiva la garantía de cumplimento y calidad de los bienes y servicios</v>
      </c>
      <c r="O16" s="19">
        <f>+'EVALUACION CON CONTROLES'!I21</f>
        <v>3</v>
      </c>
      <c r="P16" s="19">
        <f>+'EVALUACION CON CONTROLES'!J21</f>
        <v>4</v>
      </c>
      <c r="Q16" s="19">
        <f>+'EVALUACION CON CONTROLES'!K21</f>
        <v>7</v>
      </c>
      <c r="R16" s="18" t="str">
        <f>+'EVALUACION CON CONTROLES'!L21</f>
        <v>ALTO</v>
      </c>
      <c r="S16" s="19" t="str">
        <f>+'EVALUACION CON CONTROLES'!M21</f>
        <v>SI</v>
      </c>
      <c r="T16" s="19" t="str">
        <f>+'EVALUACION CON CONTROLES'!N21</f>
        <v>FDLT y contratista</v>
      </c>
      <c r="U16" s="19" t="str">
        <f>+'EVALUACION CON CONTROLES'!O21</f>
        <v xml:space="preserve">Una vez se inicie la ejecución del proyecto </v>
      </c>
      <c r="V16" s="19" t="str">
        <f>+'EVALUACION CON CONTROLES'!P21</f>
        <v xml:space="preserve">Hasta la entrega total de los bienes y/o servicios. </v>
      </c>
      <c r="W16" s="19" t="str">
        <f>+'EVALUACION CON CONTROLES'!Q21</f>
        <v xml:space="preserve">Mediante correos electronicos y/u oficios que den cuenta del seguimiento </v>
      </c>
      <c r="X16" s="20" t="str">
        <f>+'EVALUACION CON CONTROLES'!R21</f>
        <v xml:space="preserve">Durante la ejecución del contrato </v>
      </c>
    </row>
    <row r="17" spans="2:24" ht="106.5" customHeight="1" x14ac:dyDescent="0.2">
      <c r="B17" s="17">
        <v>7</v>
      </c>
      <c r="C17" s="19" t="str">
        <f>+'EVALUACION CON CONTROLES'!C22:F22</f>
        <v>Incumplimiento de compromisos adquiridos por el contratista seleccionado con sus subcontratistas, suministradores de bienes y servicios.</v>
      </c>
      <c r="D17" s="18" t="str">
        <f>+'EVALUACION CON CONTROLES'!B22</f>
        <v>EJECUCIÓN</v>
      </c>
      <c r="E17" s="18" t="str">
        <f>VLOOKUP(C17,'IDENTIFICACION Y ANALISIS'!$B$19:$F$68,3,FALSE)</f>
        <v>Especifico</v>
      </c>
      <c r="F17" s="18" t="str">
        <f>VLOOKUP(C17,'IDENTIFICACION Y ANALISIS'!$B$19:$F$68,4,FALSE)</f>
        <v>Interno</v>
      </c>
      <c r="G17" s="19" t="str">
        <f>+EVALUACION!H23</f>
        <v xml:space="preserve">No entregar a tiempo, a conformidad en cantidad y calidad los entregables señalados en el anexo técnico </v>
      </c>
      <c r="H17" s="19">
        <f>+EVALUACION!I23</f>
        <v>2</v>
      </c>
      <c r="I17" s="19">
        <f>+EVALUACION!J23</f>
        <v>4</v>
      </c>
      <c r="J17" s="19">
        <f>+EVALUACION!K23</f>
        <v>6</v>
      </c>
      <c r="K17" s="18" t="str">
        <f>+EVALUACION!L23</f>
        <v>ALTO</v>
      </c>
      <c r="L17" s="19" t="s">
        <v>136</v>
      </c>
      <c r="M17" s="18"/>
      <c r="N17" s="19" t="str">
        <f>+'EVALUACION CON CONTROLES'!G22</f>
        <v>Revisión periodica del cronograma de actividades y de entrega de los bienes y servicios.</v>
      </c>
      <c r="O17" s="19">
        <f>+'EVALUACION CON CONTROLES'!I22</f>
        <v>2</v>
      </c>
      <c r="P17" s="19">
        <f>+'EVALUACION CON CONTROLES'!J22</f>
        <v>4</v>
      </c>
      <c r="Q17" s="19">
        <f>+'EVALUACION CON CONTROLES'!K22</f>
        <v>6</v>
      </c>
      <c r="R17" s="18" t="str">
        <f>+'EVALUACION CON CONTROLES'!L22</f>
        <v>ALTO</v>
      </c>
      <c r="S17" s="19" t="str">
        <f>+'EVALUACION CON CONTROLES'!M22</f>
        <v>NO</v>
      </c>
      <c r="T17" s="19" t="str">
        <f>+'EVALUACION CON CONTROLES'!N22</f>
        <v>Contaritsta</v>
      </c>
      <c r="U17" s="19" t="str">
        <f>+'EVALUACION CON CONTROLES'!O22</f>
        <v xml:space="preserve">Una vez se inicie la ejecución del proyecto </v>
      </c>
      <c r="V17" s="19" t="str">
        <f>+'EVALUACION CON CONTROLES'!P22</f>
        <v xml:space="preserve">Hasta la liquidación del proyecto </v>
      </c>
      <c r="W17" s="19" t="str">
        <f>+'EVALUACION CON CONTROLES'!Q22</f>
        <v>seguimiento realizado a trves del apoyo a la supervision del contrato</v>
      </c>
      <c r="X17" s="20" t="str">
        <f>+'EVALUACION CON CONTROLES'!R22</f>
        <v xml:space="preserve">Durante la ejecución del contrato </v>
      </c>
    </row>
    <row r="18" spans="2:24" ht="106.5" customHeight="1" x14ac:dyDescent="0.2">
      <c r="B18" s="17">
        <v>8</v>
      </c>
      <c r="C18" s="19" t="str">
        <f>+'EVALUACION CON CONTROLES'!C23:F23</f>
        <v>Incumplimiento de la administración en los pagos.</v>
      </c>
      <c r="D18" s="18" t="str">
        <f>+'EVALUACION CON CONTROLES'!B23</f>
        <v>EJECUCIÓN</v>
      </c>
      <c r="E18" s="18" t="str">
        <f>VLOOKUP(C18,'IDENTIFICACION Y ANALISIS'!$B$19:$F$68,3,FALSE)</f>
        <v>Especifico</v>
      </c>
      <c r="F18" s="18" t="str">
        <f>VLOOKUP(C18,'IDENTIFICACION Y ANALISIS'!$B$19:$F$68,4,FALSE)</f>
        <v>Interno</v>
      </c>
      <c r="G18" s="19" t="str">
        <f>+EVALUACION!H24</f>
        <v xml:space="preserve">Demora en la liquidación del contrato </v>
      </c>
      <c r="H18" s="19">
        <f>+EVALUACION!I24</f>
        <v>2</v>
      </c>
      <c r="I18" s="19">
        <f>+EVALUACION!J24</f>
        <v>3</v>
      </c>
      <c r="J18" s="19">
        <f>+EVALUACION!K24</f>
        <v>5</v>
      </c>
      <c r="K18" s="18" t="str">
        <f>+EVALUACION!L24</f>
        <v>MEDIO</v>
      </c>
      <c r="L18" s="19" t="s">
        <v>135</v>
      </c>
      <c r="M18" s="18"/>
      <c r="N18" s="19" t="str">
        <f>+'EVALUACION CON CONTROLES'!G23</f>
        <v>Orientar al contratista en los tramites y documentos a presentar para los pagos. Acompañar y tramitar la liquidación según norma vigente</v>
      </c>
      <c r="O18" s="19">
        <f>+'EVALUACION CON CONTROLES'!I23</f>
        <v>2</v>
      </c>
      <c r="P18" s="19">
        <f>+'EVALUACION CON CONTROLES'!J23</f>
        <v>3</v>
      </c>
      <c r="Q18" s="19">
        <f>+'EVALUACION CON CONTROLES'!K23</f>
        <v>5</v>
      </c>
      <c r="R18" s="18" t="str">
        <f>+'EVALUACION CON CONTROLES'!L23</f>
        <v>MEDIO</v>
      </c>
      <c r="S18" s="19" t="str">
        <f>+'EVALUACION CON CONTROLES'!M23</f>
        <v>SI</v>
      </c>
      <c r="T18" s="19" t="str">
        <f>+'EVALUACION CON CONTROLES'!N23</f>
        <v>FDLT</v>
      </c>
      <c r="U18" s="19" t="str">
        <f>+'EVALUACION CON CONTROLES'!O23</f>
        <v xml:space="preserve">Desde la solicitud de primer pago </v>
      </c>
      <c r="V18" s="19" t="str">
        <f>+'EVALUACION CON CONTROLES'!P23</f>
        <v xml:space="preserve">Hasta la liquidación del proyecto </v>
      </c>
      <c r="W18" s="19" t="str">
        <f>+'EVALUACION CON CONTROLES'!Q23</f>
        <v xml:space="preserve">Mediante correos electronicos y/u oficios que den cuenta del seguimiento </v>
      </c>
      <c r="X18" s="20" t="str">
        <f>+'EVALUACION CON CONTROLES'!R23</f>
        <v xml:space="preserve">Durante la ejecución del contrato </v>
      </c>
    </row>
    <row r="19" spans="2:24" ht="106.5" customHeight="1" x14ac:dyDescent="0.2">
      <c r="B19" s="17">
        <v>9</v>
      </c>
      <c r="C19" s="19" t="str">
        <f>+'EVALUACION CON CONTROLES'!C24:F24</f>
        <v>Riesgo   geológico</v>
      </c>
      <c r="D19" s="18" t="str">
        <f>+'EVALUACION CON CONTROLES'!B24</f>
        <v>EJECUCIÓN</v>
      </c>
      <c r="E19" s="18" t="str">
        <f>VLOOKUP(C19,'IDENTIFICACION Y ANALISIS'!$B$19:$F$68,3,FALSE)</f>
        <v>General</v>
      </c>
      <c r="F19" s="18" t="str">
        <f>VLOOKUP(C19,'IDENTIFICACION Y ANALISIS'!$B$19:$F$68,4,FALSE)</f>
        <v>Externo</v>
      </c>
      <c r="G19" s="19" t="str">
        <f>+EVALUACION!H25</f>
        <v>No realizacion del evento</v>
      </c>
      <c r="H19" s="19">
        <f>+EVALUACION!I25</f>
        <v>1</v>
      </c>
      <c r="I19" s="19">
        <f>+EVALUACION!J25</f>
        <v>5</v>
      </c>
      <c r="J19" s="19">
        <f>+EVALUACION!K25</f>
        <v>6</v>
      </c>
      <c r="K19" s="18" t="str">
        <f>+EVALUACION!L25</f>
        <v>ALTO</v>
      </c>
      <c r="L19" s="19" t="s">
        <v>136</v>
      </c>
      <c r="M19" s="18"/>
      <c r="N19" s="19" t="str">
        <f>+'EVALUACION CON CONTROLES'!G24</f>
        <v>Mantenerse actualizado de cualquier eventualidad en cuanto a los fenomenos naturales.</v>
      </c>
      <c r="O19" s="19">
        <f>+'EVALUACION CON CONTROLES'!I24</f>
        <v>1</v>
      </c>
      <c r="P19" s="19">
        <f>+'EVALUACION CON CONTROLES'!J24</f>
        <v>5</v>
      </c>
      <c r="Q19" s="19">
        <f>+'EVALUACION CON CONTROLES'!K24</f>
        <v>6</v>
      </c>
      <c r="R19" s="18" t="str">
        <f>+'EVALUACION CON CONTROLES'!L24</f>
        <v>ALTO</v>
      </c>
      <c r="S19" s="19" t="str">
        <f>+'EVALUACION CON CONTROLES'!M24</f>
        <v>SI</v>
      </c>
      <c r="T19" s="19" t="str">
        <f>+'EVALUACION CON CONTROLES'!N24</f>
        <v>Contaritsta</v>
      </c>
      <c r="U19" s="19" t="str">
        <f>+'EVALUACION CON CONTROLES'!O24</f>
        <v xml:space="preserve">Durante la ejecución del contrato </v>
      </c>
      <c r="V19" s="19" t="str">
        <f>+'EVALUACION CON CONTROLES'!P24</f>
        <v>Cuando inicia la ejecucion de los eventos.</v>
      </c>
      <c r="W19" s="19" t="str">
        <f>+'EVALUACION CON CONTROLES'!Q24</f>
        <v>Seguimiento a la ejecucion de los evento.</v>
      </c>
      <c r="X19" s="20" t="str">
        <f>+'EVALUACION CON CONTROLES'!R24</f>
        <v xml:space="preserve">Durante la ejecución del contrato </v>
      </c>
    </row>
    <row r="20" spans="2:24" ht="106.5" customHeight="1" x14ac:dyDescent="0.2">
      <c r="B20" s="17">
        <v>10</v>
      </c>
      <c r="C20" s="19" t="str">
        <f>+'EVALUACION CON CONTROLES'!C25:F25</f>
        <v>Eventos naturales tales como lluvias, inundaciones y sequias entre otros</v>
      </c>
      <c r="D20" s="18" t="str">
        <f>+'EVALUACION CON CONTROLES'!B25</f>
        <v>EJECUCIÓN</v>
      </c>
      <c r="E20" s="18" t="str">
        <f>VLOOKUP(C20,'IDENTIFICACION Y ANALISIS'!$B$19:$F$68,3,FALSE)</f>
        <v>General</v>
      </c>
      <c r="F20" s="18" t="str">
        <f>VLOOKUP(C20,'IDENTIFICACION Y ANALISIS'!$B$19:$F$68,4,FALSE)</f>
        <v>Externo</v>
      </c>
      <c r="G20" s="19" t="str">
        <f>+EVALUACION!H26</f>
        <v>Retrasar tiempos para la realizacion del evento.</v>
      </c>
      <c r="H20" s="19">
        <f>+EVALUACION!I26</f>
        <v>2</v>
      </c>
      <c r="I20" s="19">
        <f>+EVALUACION!J26</f>
        <v>3</v>
      </c>
      <c r="J20" s="19">
        <f>+EVALUACION!K26</f>
        <v>5</v>
      </c>
      <c r="K20" s="18" t="str">
        <f>+EVALUACION!L26</f>
        <v>MEDIO</v>
      </c>
      <c r="L20" s="19" t="s">
        <v>136</v>
      </c>
      <c r="M20" s="18"/>
      <c r="N20" s="19" t="str">
        <f>+'EVALUACION CON CONTROLES'!G25</f>
        <v>Mantenerse actualizado de cualquier eventualidad en cuanto las condiciones ambientales.</v>
      </c>
      <c r="O20" s="19">
        <f>+'EVALUACION CON CONTROLES'!I25</f>
        <v>2</v>
      </c>
      <c r="P20" s="19">
        <f>+'EVALUACION CON CONTROLES'!J25</f>
        <v>3</v>
      </c>
      <c r="Q20" s="19">
        <f>+'EVALUACION CON CONTROLES'!K25</f>
        <v>5</v>
      </c>
      <c r="R20" s="18" t="str">
        <f>+'EVALUACION CON CONTROLES'!L25</f>
        <v>MEDIO</v>
      </c>
      <c r="S20" s="19" t="str">
        <f>+'EVALUACION CON CONTROLES'!M25</f>
        <v>SI</v>
      </c>
      <c r="T20" s="19" t="str">
        <f>+'EVALUACION CON CONTROLES'!N25</f>
        <v>Contaritsta</v>
      </c>
      <c r="U20" s="19" t="str">
        <f>+'EVALUACION CON CONTROLES'!O25</f>
        <v xml:space="preserve">Durante la ejecución del contrato </v>
      </c>
      <c r="V20" s="19" t="str">
        <f>+'EVALUACION CON CONTROLES'!P25</f>
        <v>Cuando inicia la ejecucion de los eventos.</v>
      </c>
      <c r="W20" s="19" t="str">
        <f>+'EVALUACION CON CONTROLES'!Q25</f>
        <v>Seguimiento a la ejecucion de los evento.</v>
      </c>
      <c r="X20" s="20" t="str">
        <f>+'EVALUACION CON CONTROLES'!R25</f>
        <v xml:space="preserve">Durante la ejecución del contrato </v>
      </c>
    </row>
    <row r="21" spans="2:24" ht="13.5" customHeight="1" x14ac:dyDescent="0.2">
      <c r="B21" s="47"/>
      <c r="X21" s="48"/>
    </row>
    <row r="22" spans="2:24" ht="13.5" customHeight="1" x14ac:dyDescent="0.25">
      <c r="B22" s="47"/>
      <c r="E22" s="14"/>
      <c r="F22" s="324" t="s">
        <v>128</v>
      </c>
      <c r="G22" s="324"/>
      <c r="H22" s="14"/>
      <c r="I22" s="14"/>
      <c r="J22" s="307" t="s">
        <v>21</v>
      </c>
      <c r="K22" s="307"/>
      <c r="L22" s="307"/>
      <c r="M22" s="307"/>
      <c r="X22" s="48"/>
    </row>
    <row r="23" spans="2:24" ht="13.5" customHeight="1" x14ac:dyDescent="0.2">
      <c r="B23" s="47"/>
      <c r="E23" s="314" t="s">
        <v>2</v>
      </c>
      <c r="F23" s="43" t="s">
        <v>15</v>
      </c>
      <c r="G23" s="43" t="s">
        <v>14</v>
      </c>
      <c r="H23" s="14"/>
      <c r="I23" s="14"/>
      <c r="J23" s="303" t="s">
        <v>20</v>
      </c>
      <c r="K23" s="304"/>
      <c r="L23" s="303" t="s">
        <v>14</v>
      </c>
      <c r="M23" s="304"/>
      <c r="X23" s="48"/>
    </row>
    <row r="24" spans="2:24" ht="13.5" customHeight="1" x14ac:dyDescent="0.2">
      <c r="B24" s="47"/>
      <c r="E24" s="314"/>
      <c r="F24" s="19" t="s">
        <v>9</v>
      </c>
      <c r="G24" s="19">
        <v>1</v>
      </c>
      <c r="H24" s="14"/>
      <c r="I24" s="14"/>
      <c r="J24" s="305" t="s">
        <v>17</v>
      </c>
      <c r="K24" s="306"/>
      <c r="L24" s="293">
        <v>1</v>
      </c>
      <c r="M24" s="293"/>
      <c r="X24" s="48"/>
    </row>
    <row r="25" spans="2:24" ht="13.5" customHeight="1" x14ac:dyDescent="0.2">
      <c r="B25" s="47"/>
      <c r="E25" s="314"/>
      <c r="F25" s="19" t="s">
        <v>10</v>
      </c>
      <c r="G25" s="19">
        <v>2</v>
      </c>
      <c r="H25" s="14"/>
      <c r="I25" s="14"/>
      <c r="J25" s="305" t="s">
        <v>18</v>
      </c>
      <c r="K25" s="306"/>
      <c r="L25" s="293">
        <v>2</v>
      </c>
      <c r="M25" s="293"/>
      <c r="X25" s="48"/>
    </row>
    <row r="26" spans="2:24" ht="13.5" customHeight="1" x14ac:dyDescent="0.2">
      <c r="B26" s="47"/>
      <c r="E26" s="314"/>
      <c r="F26" s="19" t="s">
        <v>11</v>
      </c>
      <c r="G26" s="19">
        <v>3</v>
      </c>
      <c r="H26" s="14"/>
      <c r="I26" s="14"/>
      <c r="J26" s="305" t="s">
        <v>1</v>
      </c>
      <c r="K26" s="306"/>
      <c r="L26" s="293">
        <v>3</v>
      </c>
      <c r="M26" s="293"/>
      <c r="X26" s="48"/>
    </row>
    <row r="27" spans="2:24" ht="13.5" customHeight="1" x14ac:dyDescent="0.2">
      <c r="B27" s="47"/>
      <c r="E27" s="314"/>
      <c r="F27" s="19" t="s">
        <v>12</v>
      </c>
      <c r="G27" s="19">
        <v>4</v>
      </c>
      <c r="H27" s="14"/>
      <c r="I27" s="14"/>
      <c r="J27" s="305" t="s">
        <v>19</v>
      </c>
      <c r="K27" s="306"/>
      <c r="L27" s="293">
        <v>4</v>
      </c>
      <c r="M27" s="293"/>
      <c r="X27" s="48"/>
    </row>
    <row r="28" spans="2:24" ht="13.5" customHeight="1" x14ac:dyDescent="0.2">
      <c r="B28" s="47"/>
      <c r="E28" s="314"/>
      <c r="F28" s="19" t="s">
        <v>13</v>
      </c>
      <c r="G28" s="19">
        <v>5</v>
      </c>
      <c r="H28" s="14"/>
      <c r="I28" s="14"/>
      <c r="J28" s="305" t="s">
        <v>0</v>
      </c>
      <c r="K28" s="306"/>
      <c r="L28" s="293">
        <v>5</v>
      </c>
      <c r="M28" s="293"/>
      <c r="X28" s="48"/>
    </row>
    <row r="29" spans="2:24" ht="13.5" customHeight="1" x14ac:dyDescent="0.2">
      <c r="B29" s="47"/>
      <c r="D29" s="14"/>
      <c r="E29" s="14"/>
      <c r="F29" s="14"/>
      <c r="G29" s="14"/>
      <c r="H29" s="14"/>
      <c r="I29" s="14"/>
      <c r="J29" s="14"/>
      <c r="K29" s="14"/>
      <c r="L29" s="14"/>
      <c r="M29" s="14"/>
      <c r="X29" s="48"/>
    </row>
    <row r="30" spans="2:24" ht="13.5" customHeight="1" x14ac:dyDescent="0.25">
      <c r="B30" s="47"/>
      <c r="D30" s="307" t="s">
        <v>22</v>
      </c>
      <c r="E30" s="307"/>
      <c r="F30" s="307"/>
      <c r="G30" s="307"/>
      <c r="H30" s="307"/>
      <c r="I30" s="307"/>
      <c r="J30" s="307"/>
      <c r="K30" s="307"/>
      <c r="X30" s="48"/>
    </row>
    <row r="31" spans="2:24" ht="13.5" customHeight="1" x14ac:dyDescent="0.25">
      <c r="B31" s="47"/>
      <c r="D31" s="310" t="s">
        <v>15</v>
      </c>
      <c r="E31" s="310" t="s">
        <v>14</v>
      </c>
      <c r="F31" s="298" t="s">
        <v>17</v>
      </c>
      <c r="G31" s="298"/>
      <c r="H31" s="325" t="s">
        <v>18</v>
      </c>
      <c r="I31" s="326"/>
      <c r="J31" s="44" t="s">
        <v>1</v>
      </c>
      <c r="K31" s="44" t="s">
        <v>19</v>
      </c>
      <c r="L31" s="43" t="s">
        <v>0</v>
      </c>
      <c r="P31" s="307" t="s">
        <v>16</v>
      </c>
      <c r="Q31" s="307"/>
      <c r="R31" s="307"/>
      <c r="S31" s="307"/>
      <c r="T31" s="307"/>
      <c r="X31" s="48"/>
    </row>
    <row r="32" spans="2:24" ht="13.5" customHeight="1" x14ac:dyDescent="0.2">
      <c r="B32" s="47"/>
      <c r="D32" s="310"/>
      <c r="E32" s="310"/>
      <c r="F32" s="313">
        <v>1</v>
      </c>
      <c r="G32" s="313"/>
      <c r="H32" s="311">
        <v>2</v>
      </c>
      <c r="I32" s="312"/>
      <c r="J32" s="45">
        <v>3</v>
      </c>
      <c r="K32" s="45">
        <v>4</v>
      </c>
      <c r="L32" s="45">
        <v>5</v>
      </c>
      <c r="P32" s="298" t="s">
        <v>22</v>
      </c>
      <c r="Q32" s="298"/>
      <c r="R32" s="298"/>
      <c r="S32" s="298" t="s">
        <v>23</v>
      </c>
      <c r="T32" s="298"/>
      <c r="X32" s="48"/>
    </row>
    <row r="33" spans="2:24" ht="13.5" customHeight="1" x14ac:dyDescent="0.2">
      <c r="B33" s="47"/>
      <c r="D33" s="19" t="s">
        <v>9</v>
      </c>
      <c r="E33" s="21">
        <v>1</v>
      </c>
      <c r="F33" s="301">
        <v>2</v>
      </c>
      <c r="G33" s="301"/>
      <c r="H33" s="299">
        <v>3</v>
      </c>
      <c r="I33" s="300"/>
      <c r="J33" s="41">
        <v>4</v>
      </c>
      <c r="K33" s="46">
        <v>5</v>
      </c>
      <c r="L33" s="40">
        <v>6</v>
      </c>
      <c r="P33" s="318" t="s">
        <v>24</v>
      </c>
      <c r="Q33" s="318"/>
      <c r="R33" s="318"/>
      <c r="S33" s="315" t="s">
        <v>25</v>
      </c>
      <c r="T33" s="315"/>
      <c r="X33" s="48"/>
    </row>
    <row r="34" spans="2:24" ht="13.5" customHeight="1" x14ac:dyDescent="0.2">
      <c r="B34" s="47"/>
      <c r="D34" s="19" t="s">
        <v>10</v>
      </c>
      <c r="E34" s="21">
        <v>2</v>
      </c>
      <c r="F34" s="301">
        <v>3</v>
      </c>
      <c r="G34" s="301"/>
      <c r="H34" s="299">
        <v>4</v>
      </c>
      <c r="I34" s="300"/>
      <c r="J34" s="46">
        <v>5</v>
      </c>
      <c r="K34" s="40">
        <v>6</v>
      </c>
      <c r="L34" s="40">
        <v>7</v>
      </c>
      <c r="P34" s="295" t="s">
        <v>26</v>
      </c>
      <c r="Q34" s="295"/>
      <c r="R34" s="295"/>
      <c r="S34" s="315" t="s">
        <v>27</v>
      </c>
      <c r="T34" s="315"/>
      <c r="X34" s="48"/>
    </row>
    <row r="35" spans="2:24" ht="13.5" customHeight="1" x14ac:dyDescent="0.2">
      <c r="B35" s="47"/>
      <c r="D35" s="19" t="s">
        <v>11</v>
      </c>
      <c r="E35" s="21">
        <v>3</v>
      </c>
      <c r="F35" s="301">
        <v>4</v>
      </c>
      <c r="G35" s="301"/>
      <c r="H35" s="316">
        <v>5</v>
      </c>
      <c r="I35" s="317"/>
      <c r="J35" s="40">
        <v>6</v>
      </c>
      <c r="K35" s="40">
        <v>7</v>
      </c>
      <c r="L35" s="42">
        <v>8</v>
      </c>
      <c r="P35" s="302">
        <v>5</v>
      </c>
      <c r="Q35" s="302"/>
      <c r="R35" s="302"/>
      <c r="S35" s="315" t="s">
        <v>28</v>
      </c>
      <c r="T35" s="315"/>
      <c r="X35" s="48"/>
    </row>
    <row r="36" spans="2:24" ht="13.5" customHeight="1" x14ac:dyDescent="0.2">
      <c r="B36" s="47"/>
      <c r="D36" s="19" t="s">
        <v>12</v>
      </c>
      <c r="E36" s="21">
        <v>4</v>
      </c>
      <c r="F36" s="302">
        <v>5</v>
      </c>
      <c r="G36" s="302"/>
      <c r="H36" s="296">
        <v>6</v>
      </c>
      <c r="I36" s="297"/>
      <c r="J36" s="40">
        <v>7</v>
      </c>
      <c r="K36" s="42">
        <v>8</v>
      </c>
      <c r="L36" s="42">
        <v>9</v>
      </c>
      <c r="P36" s="301" t="s">
        <v>29</v>
      </c>
      <c r="Q36" s="301"/>
      <c r="R36" s="301"/>
      <c r="S36" s="315" t="s">
        <v>30</v>
      </c>
      <c r="T36" s="315"/>
      <c r="X36" s="48"/>
    </row>
    <row r="37" spans="2:24" ht="13.5" customHeight="1" x14ac:dyDescent="0.2">
      <c r="B37" s="47"/>
      <c r="D37" s="19" t="s">
        <v>13</v>
      </c>
      <c r="E37" s="21">
        <v>5</v>
      </c>
      <c r="F37" s="295">
        <v>6</v>
      </c>
      <c r="G37" s="295"/>
      <c r="H37" s="296">
        <v>7</v>
      </c>
      <c r="I37" s="297"/>
      <c r="J37" s="42">
        <v>8</v>
      </c>
      <c r="K37" s="42">
        <v>9</v>
      </c>
      <c r="L37" s="42">
        <v>10</v>
      </c>
      <c r="X37" s="48"/>
    </row>
    <row r="38" spans="2:24" ht="13.5" customHeight="1" thickBot="1" x14ac:dyDescent="0.25">
      <c r="B38" s="22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5"/>
    </row>
    <row r="39" spans="2:24" ht="16.5" customHeight="1" x14ac:dyDescent="0.2">
      <c r="D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2:24" ht="16.5" customHeight="1" x14ac:dyDescent="0.2">
      <c r="D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2:24" ht="12.75" customHeight="1" x14ac:dyDescent="0.2">
      <c r="D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2:24" hidden="1" x14ac:dyDescent="0.2">
      <c r="B42" s="16" t="s">
        <v>136</v>
      </c>
      <c r="D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2:24" ht="15" hidden="1" x14ac:dyDescent="0.25">
      <c r="B43" s="16" t="s">
        <v>135</v>
      </c>
      <c r="D43" s="26"/>
      <c r="F43" s="14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2:24" hidden="1" x14ac:dyDescent="0.2">
      <c r="B44" s="16" t="s">
        <v>137</v>
      </c>
      <c r="D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2:24" x14ac:dyDescent="0.2">
      <c r="D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2:24" x14ac:dyDescent="0.2">
      <c r="D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2:24" x14ac:dyDescent="0.2">
      <c r="D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2:24" ht="12.75" customHeight="1" x14ac:dyDescent="0.2">
      <c r="D48" s="14"/>
    </row>
    <row r="49" spans="4:4" x14ac:dyDescent="0.2">
      <c r="D49" s="14"/>
    </row>
  </sheetData>
  <mergeCells count="49">
    <mergeCell ref="S36:T36"/>
    <mergeCell ref="P36:R36"/>
    <mergeCell ref="P33:R33"/>
    <mergeCell ref="B9:R9"/>
    <mergeCell ref="B6:X6"/>
    <mergeCell ref="F22:G22"/>
    <mergeCell ref="J22:M22"/>
    <mergeCell ref="H31:I31"/>
    <mergeCell ref="J24:K24"/>
    <mergeCell ref="J25:K25"/>
    <mergeCell ref="L26:M26"/>
    <mergeCell ref="L27:M27"/>
    <mergeCell ref="D30:K30"/>
    <mergeCell ref="F31:G31"/>
    <mergeCell ref="L24:M24"/>
    <mergeCell ref="L25:M25"/>
    <mergeCell ref="S33:T33"/>
    <mergeCell ref="F33:G33"/>
    <mergeCell ref="S34:T34"/>
    <mergeCell ref="S35:T35"/>
    <mergeCell ref="H35:I35"/>
    <mergeCell ref="F34:G34"/>
    <mergeCell ref="J27:K27"/>
    <mergeCell ref="P31:T31"/>
    <mergeCell ref="B2:B4"/>
    <mergeCell ref="C2:V4"/>
    <mergeCell ref="E31:E32"/>
    <mergeCell ref="H32:I32"/>
    <mergeCell ref="J28:K28"/>
    <mergeCell ref="L28:M28"/>
    <mergeCell ref="D31:D32"/>
    <mergeCell ref="F32:G32"/>
    <mergeCell ref="E23:E28"/>
    <mergeCell ref="W2:X4"/>
    <mergeCell ref="B7:X8"/>
    <mergeCell ref="F37:G37"/>
    <mergeCell ref="H37:I37"/>
    <mergeCell ref="P32:R32"/>
    <mergeCell ref="H34:I34"/>
    <mergeCell ref="H33:I33"/>
    <mergeCell ref="F35:G35"/>
    <mergeCell ref="F36:G36"/>
    <mergeCell ref="P35:R35"/>
    <mergeCell ref="H36:I36"/>
    <mergeCell ref="P34:R34"/>
    <mergeCell ref="L23:M23"/>
    <mergeCell ref="J23:K23"/>
    <mergeCell ref="J26:K26"/>
    <mergeCell ref="S32:T32"/>
  </mergeCells>
  <phoneticPr fontId="1" type="noConversion"/>
  <conditionalFormatting sqref="K11:K20">
    <cfRule type="cellIs" dxfId="7" priority="41" stopIfTrue="1" operator="equal">
      <formula>"EXTREMO"</formula>
    </cfRule>
    <cfRule type="cellIs" dxfId="6" priority="42" stopIfTrue="1" operator="equal">
      <formula>"ALTO"</formula>
    </cfRule>
    <cfRule type="cellIs" dxfId="5" priority="43" stopIfTrue="1" operator="equal">
      <formula>"MEDIO"</formula>
    </cfRule>
    <cfRule type="cellIs" dxfId="4" priority="44" stopIfTrue="1" operator="equal">
      <formula>"BAJO"</formula>
    </cfRule>
  </conditionalFormatting>
  <conditionalFormatting sqref="R11:R20">
    <cfRule type="cellIs" dxfId="3" priority="81" stopIfTrue="1" operator="equal">
      <formula>"EXTREMO"</formula>
    </cfRule>
    <cfRule type="cellIs" dxfId="2" priority="82" stopIfTrue="1" operator="equal">
      <formula>"ALTO"</formula>
    </cfRule>
    <cfRule type="cellIs" dxfId="1" priority="83" stopIfTrue="1" operator="equal">
      <formula>"MEDIO"</formula>
    </cfRule>
    <cfRule type="cellIs" dxfId="0" priority="84" stopIfTrue="1" operator="equal">
      <formula>"BAJO"</formula>
    </cfRule>
  </conditionalFormatting>
  <dataValidations count="1">
    <dataValidation type="list" allowBlank="1" showInputMessage="1" showErrorMessage="1" sqref="L11:L20" xr:uid="{00000000-0002-0000-0400-000000000000}">
      <formula1>OPCIONES</formula1>
    </dataValidation>
  </dataValidations>
  <printOptions horizontalCentered="1" verticalCentered="1"/>
  <pageMargins left="0.25" right="0.25" top="0.75" bottom="0.75" header="0.3" footer="0.3"/>
  <pageSetup scale="45" orientation="landscape" verticalDpi="4294967295" r:id="rId1"/>
  <headerFooter alignWithMargins="0"/>
  <rowBreaks count="1" manualBreakCount="1">
    <brk id="17" min="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CONTEXTO</vt:lpstr>
      <vt:lpstr>IDENTIFICACION Y ANALISIS</vt:lpstr>
      <vt:lpstr>EVALUACION</vt:lpstr>
      <vt:lpstr>EVALUACION CON CONTROLES</vt:lpstr>
      <vt:lpstr>ASIGNACION Y TRATAMIENTO</vt:lpstr>
      <vt:lpstr>'ASIGNACION Y TRATAMIENTO'!Área_de_impresión</vt:lpstr>
      <vt:lpstr>CONTEXTO!Área_de_impresión</vt:lpstr>
      <vt:lpstr>EVALUACION!Área_de_impresión</vt:lpstr>
      <vt:lpstr>'EVALUACION CON CONTROLES'!Área_de_impresión</vt:lpstr>
      <vt:lpstr>'IDENTIFICACION Y ANALISIS'!Área_de_impresión</vt:lpstr>
      <vt:lpstr>contratación</vt:lpstr>
      <vt:lpstr>ejecución</vt:lpstr>
      <vt:lpstr>OPCIONES</vt:lpstr>
      <vt:lpstr>planeación</vt:lpstr>
      <vt:lpstr>selección</vt:lpstr>
      <vt:lpstr>'ASIGNACION Y TRATAMIENTO'!Títulos_a_imprimir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Parra</dc:creator>
  <cp:lastModifiedBy>CAMILO</cp:lastModifiedBy>
  <cp:lastPrinted>2021-08-05T16:35:29Z</cp:lastPrinted>
  <dcterms:created xsi:type="dcterms:W3CDTF">2007-06-14T01:55:06Z</dcterms:created>
  <dcterms:modified xsi:type="dcterms:W3CDTF">2024-11-13T15:13:03Z</dcterms:modified>
</cp:coreProperties>
</file>