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d.docs.live.net/c476b78d744cc326/Escritorio/PANEL SOLAR/PANEL SOLAR DEFINITIVOS/"/>
    </mc:Choice>
  </mc:AlternateContent>
  <xr:revisionPtr revIDLastSave="0" documentId="8_{F5349628-2634-4E72-8D89-C6CAB53BE5D5}" xr6:coauthVersionLast="47" xr6:coauthVersionMax="47" xr10:uidLastSave="{00000000-0000-0000-0000-000000000000}"/>
  <bookViews>
    <workbookView xWindow="-120" yWindow="-120" windowWidth="20730" windowHeight="11040" xr2:uid="{00000000-000D-0000-FFFF-FFFF00000000}"/>
  </bookViews>
  <sheets>
    <sheet name="PANEL SOLAR"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6" i="2" l="1"/>
  <c r="Z16" i="2"/>
  <c r="W16" i="2"/>
  <c r="V16" i="2"/>
  <c r="S16" i="2"/>
  <c r="R16" i="2"/>
  <c r="AB9" i="2"/>
  <c r="AC17" i="2"/>
  <c r="M17" i="2"/>
  <c r="I17" i="2"/>
  <c r="E17" i="2"/>
  <c r="AB10" i="2" l="1"/>
  <c r="F14" i="2"/>
  <c r="F11" i="2"/>
  <c r="G11" i="2"/>
  <c r="J11" i="2"/>
  <c r="K11" i="2"/>
  <c r="N11" i="2"/>
  <c r="O11" i="2"/>
  <c r="J12" i="2"/>
  <c r="K12" i="2"/>
  <c r="N12" i="2"/>
  <c r="O12" i="2"/>
  <c r="F13" i="2"/>
  <c r="G13" i="2"/>
  <c r="J13" i="2"/>
  <c r="K13" i="2"/>
  <c r="G14" i="2"/>
  <c r="J14" i="2"/>
  <c r="K14" i="2"/>
  <c r="F15" i="2"/>
  <c r="G15" i="2"/>
  <c r="J15" i="2"/>
  <c r="K15" i="2"/>
  <c r="N17" i="2" l="1"/>
  <c r="AB15" i="2"/>
  <c r="AB14" i="2"/>
  <c r="F17" i="2"/>
  <c r="J17" i="2"/>
  <c r="AB13" i="2"/>
  <c r="AB12" i="2"/>
  <c r="K17" i="2"/>
  <c r="O17" i="2"/>
  <c r="G17" i="2"/>
  <c r="AB11" i="2"/>
  <c r="AB1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tc={E5AD8770-09E9-4040-9C31-34C3B08BC658}</author>
    <author>Katherine Peña Lozano</author>
    <author>tc={E5AD8770-09E9-4041-9C31-34C3B08BC658}</author>
    <author>tc={1924F345-78F2-4FD0-BA8C-51FC17EA3CBF}</author>
  </authors>
  <commentList>
    <comment ref="L9" authorId="0" shapeId="0" xr:uid="{00000000-0006-0000-0000-00000100000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OBSERVACIONES DEL CORREO </t>
      </text>
    </comment>
    <comment ref="AB9" authorId="1" shapeId="0" xr:uid="{00000000-0006-0000-0000-000002000000}">
      <text>
        <r>
          <rPr>
            <b/>
            <sz val="9"/>
            <color indexed="81"/>
            <rFont val="Tahoma"/>
            <family val="2"/>
          </rPr>
          <t>Katherine Peña Lozano:</t>
        </r>
        <r>
          <rPr>
            <sz val="9"/>
            <color indexed="81"/>
            <rFont val="Tahoma"/>
            <family val="2"/>
          </rPr>
          <t xml:space="preserve">
NO INCLUYE IVA 
</t>
        </r>
      </text>
    </comment>
    <comment ref="AB10" authorId="1" shapeId="0" xr:uid="{00000000-0006-0000-0000-000003000000}">
      <text>
        <r>
          <rPr>
            <b/>
            <sz val="9"/>
            <color indexed="81"/>
            <rFont val="Tahoma"/>
            <family val="2"/>
          </rPr>
          <t xml:space="preserve">Katherine Peña Lozano
NO INCLUYE IVA
</t>
        </r>
      </text>
    </comment>
    <comment ref="L16" authorId="2" shapeId="0" xr:uid="{00000000-0006-0000-0000-00000400000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OBSERVACIONES DEL CORREO </t>
      </text>
    </comment>
    <comment ref="X16" authorId="3" shapeId="0" xr:uid="{1924F345-78F2-4FD0-BA8C-51FC17EA3CBF}">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OBSERVACIONES DEL CORREO </t>
      </text>
    </comment>
  </commentList>
</comments>
</file>

<file path=xl/sharedStrings.xml><?xml version="1.0" encoding="utf-8"?>
<sst xmlns="http://schemas.openxmlformats.org/spreadsheetml/2006/main" count="61" uniqueCount="28">
  <si>
    <t xml:space="preserve">Unidad </t>
  </si>
  <si>
    <t>MANO DE OBRA</t>
  </si>
  <si>
    <t>Unidad</t>
  </si>
  <si>
    <t>TRAMITES OR Y PLANOS ELECTRICOS</t>
  </si>
  <si>
    <t>ACCESORIOS ELECTRONICOS</t>
  </si>
  <si>
    <t>MEDIDOR BIDIRECCIONAL</t>
  </si>
  <si>
    <t xml:space="preserve">PANEL SOLAR 550W MONOCRISTALINO </t>
  </si>
  <si>
    <t>VALOR UNITARIO INCLUIDO IVA</t>
  </si>
  <si>
    <t>UNIDAD DE MEDIDA</t>
  </si>
  <si>
    <t>ELEMENTO</t>
  </si>
  <si>
    <t>VALOR TOTAL PROMEDIO APROXIMADO 0,0</t>
  </si>
  <si>
    <t>VALOR UNITARIO
PROMEDIO INCLUIDO IVA</t>
  </si>
  <si>
    <t>VALOR UNITARIO INCLUIDO  IVA</t>
  </si>
  <si>
    <t>IVA</t>
  </si>
  <si>
    <t>VALOR UNITARIO SIN IVA</t>
  </si>
  <si>
    <t>CANTIDAD</t>
  </si>
  <si>
    <t>FOGO ENERGIA SOLAR</t>
  </si>
  <si>
    <t>SOLVITAE ENERGIA RENOVABLE</t>
  </si>
  <si>
    <t xml:space="preserve">ESTUDIO DE MERCADO PROYECTO 2158 - “Teusaquillo un nuevo contrato social para la participación y demás actividades requeridas en el marco del plan de desarrollo 2021-2024” 
                      </t>
  </si>
  <si>
    <t>Las variables que se consideraron para calcular el presupuesto oficial de esta contratación son las siguientes:
• Cotizaciones a empresas registradas en venta de productos tecnológicos y paneles solares, COLOMBIA COMPRA EFICIENTE y a otras empresas del mercado consultadas por internet, que dentro de su objeto social está relacionado con el objeto de contratación del presente proyecto, enviando la solicitud de información mediante busqueda por la WEB y por whatsapp a cada una de ellas. 
• Por lo anterior, el presente Estudio de Mercado se realizó con cotizaciones solicitadas de forma telefónica a proveedores nacionales consultados a través de página de internet.
• En las cotizaciones realizadas de manera presencial en los establecimientos de comercio, se validó que los productos a cotizar tuvieran las características solicitadas, sin embargo, en los documentos físicos de cotización, los productos no salen con todas las especificaciones debido a los sistemas preestablecidos por estas entidades que tienen un límite de caracteres y de información registrada.
• Se realiza promedio a los valores para obtener el precio de referencia del FDLT.  Características técnicas y valores de referencia suministrados por la Secretaría de Integración Social.</t>
  </si>
  <si>
    <t xml:space="preserve">SOLICITUD A PROVEEDORES (SECOP)
ENERCER S.A ESP
</t>
  </si>
  <si>
    <t>KTRONIX</t>
  </si>
  <si>
    <t>EXITO</t>
  </si>
  <si>
    <t>PANAMERICANA</t>
  </si>
  <si>
    <t>MONITOR DE 21,5 PULGADAS</t>
  </si>
  <si>
    <t>N/A</t>
  </si>
  <si>
    <t>CONJUNTO SOPORTE PANEL SOLAR PARA TEJA DE BARRO</t>
  </si>
  <si>
    <t>INVERSOR DE CONEXION A LA RED 24 &gt;= 20A CON INTERFAZ PARA MONITOREO Y GESTION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</si>
</sst>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2" formatCode="_-&quot;$&quot;\ * #,##0_-;\-&quot;$&quot;\ * #,##0_-;_-&quot;$&quot;\ * &quot;-&quot;_-;_-@_-"/>
    <numFmt numFmtId="164" formatCode="&quot;$&quot;#,##0"/>
    <numFmt numFmtId="165" formatCode="&quot;$&quot;#,##0.00"/>
    <numFmt numFmtId="166" formatCode="&quot;$&quot;\ #,##0.00"/>
  </numFmts>
  <fonts count="12" x14ac:knownFonts="1">
    <font>
      <sz val="11"/>
      <color theme="1"/>
      <name val="Calibri"/>
      <family val="2"/>
      <scheme val="minor"/>
    </font>
    <font>
      <sz val="11"/>
      <color theme="1"/>
      <name val="Calibri"/>
      <family val="2"/>
      <scheme val="minor"/>
    </font>
    <font>
      <sz val="9"/>
      <color theme="1"/>
      <name val="Arial"/>
      <family val="2"/>
    </font>
    <font>
      <b/>
      <sz val="10"/>
      <color theme="1"/>
      <name val="Arial"/>
      <family val="2"/>
    </font>
    <font>
      <sz val="10"/>
      <color theme="1"/>
      <name val="Arial"/>
      <family val="2"/>
    </font>
    <font>
      <sz val="9"/>
      <color rgb="FF000000"/>
      <name val="Arial"/>
      <family val="2"/>
    </font>
    <font>
      <sz val="8"/>
      <color theme="1"/>
      <name val="Arial"/>
      <family val="2"/>
    </font>
    <font>
      <sz val="9"/>
      <name val="Arial"/>
      <family val="2"/>
    </font>
    <font>
      <sz val="8"/>
      <name val="Arial"/>
      <family val="2"/>
    </font>
    <font>
      <sz val="9"/>
      <color theme="1"/>
      <name val="Calibri"/>
      <family val="2"/>
      <scheme val="minor"/>
    </font>
    <font>
      <sz val="9"/>
      <color indexed="81"/>
      <name val="Tahoma"/>
      <family val="2"/>
    </font>
    <font>
      <b/>
      <sz val="9"/>
      <color indexed="81"/>
      <name val="Tahoma"/>
      <family val="2"/>
    </font>
  </fonts>
  <fills count="12">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2" tint="-9.9978637043366805E-2"/>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medium">
        <color auto="1"/>
      </bottom>
      <diagonal/>
    </border>
    <border>
      <left style="thin">
        <color auto="1"/>
      </left>
      <right/>
      <top style="thin">
        <color auto="1"/>
      </top>
      <bottom/>
      <diagonal/>
    </border>
    <border>
      <left style="thin">
        <color auto="1"/>
      </left>
      <right style="thin">
        <color auto="1"/>
      </right>
      <top/>
      <bottom/>
      <diagonal/>
    </border>
    <border>
      <left/>
      <right/>
      <top style="thin">
        <color indexed="64"/>
      </top>
      <bottom style="thin">
        <color indexed="64"/>
      </bottom>
      <diagonal/>
    </border>
    <border>
      <left style="thin">
        <color auto="1"/>
      </left>
      <right/>
      <top style="thin">
        <color auto="1"/>
      </top>
      <bottom style="thin">
        <color auto="1"/>
      </bottom>
      <diagonal/>
    </border>
    <border>
      <left/>
      <right/>
      <top/>
      <bottom style="thin">
        <color indexed="64"/>
      </bottom>
      <diagonal/>
    </border>
    <border>
      <left style="thin">
        <color auto="1"/>
      </left>
      <right/>
      <top/>
      <bottom style="thin">
        <color auto="1"/>
      </bottom>
      <diagonal/>
    </border>
  </borders>
  <cellStyleXfs count="3">
    <xf numFmtId="0" fontId="0" fillId="0" borderId="0"/>
    <xf numFmtId="42" fontId="1" fillId="0" borderId="0" applyFont="0" applyFill="0" applyBorder="0" applyAlignment="0" applyProtection="0"/>
    <xf numFmtId="42" fontId="1" fillId="0" borderId="0" applyFont="0" applyFill="0" applyBorder="0" applyAlignment="0" applyProtection="0"/>
  </cellStyleXfs>
  <cellXfs count="51">
    <xf numFmtId="0" fontId="0" fillId="0" borderId="0" xfId="0"/>
    <xf numFmtId="0" fontId="4"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0" xfId="0" applyFont="1" applyFill="1" applyAlignment="1">
      <alignment horizontal="center" vertical="center" wrapText="1"/>
    </xf>
    <xf numFmtId="164" fontId="0" fillId="0" borderId="0" xfId="0" applyNumberFormat="1"/>
    <xf numFmtId="0" fontId="7" fillId="4" borderId="1" xfId="0" applyFont="1" applyFill="1" applyBorder="1" applyAlignment="1">
      <alignment horizontal="center" vertical="center" wrapText="1"/>
    </xf>
    <xf numFmtId="164" fontId="2" fillId="5" borderId="1" xfId="1" applyNumberFormat="1" applyFont="1" applyFill="1" applyBorder="1" applyAlignment="1">
      <alignment horizontal="center" vertical="center" wrapText="1" readingOrder="1"/>
    </xf>
    <xf numFmtId="6" fontId="5" fillId="5" borderId="2" xfId="0" applyNumberFormat="1" applyFont="1" applyFill="1" applyBorder="1" applyAlignment="1">
      <alignment horizontal="center" vertical="center" wrapText="1"/>
    </xf>
    <xf numFmtId="164" fontId="2" fillId="0" borderId="1" xfId="2" applyNumberFormat="1" applyFont="1" applyFill="1" applyBorder="1" applyAlignment="1">
      <alignment horizontal="center" vertical="center" wrapText="1" readingOrder="1"/>
    </xf>
    <xf numFmtId="165" fontId="2" fillId="5" borderId="1" xfId="1" applyNumberFormat="1" applyFont="1" applyFill="1" applyBorder="1" applyAlignment="1">
      <alignment horizontal="center" vertical="center" wrapText="1" readingOrder="1"/>
    </xf>
    <xf numFmtId="0" fontId="2" fillId="0" borderId="4" xfId="0" applyFont="1" applyBorder="1" applyAlignment="1">
      <alignment horizontal="center" vertical="center" wrapText="1"/>
    </xf>
    <xf numFmtId="164" fontId="2" fillId="0" borderId="1" xfId="1" applyNumberFormat="1" applyFont="1" applyFill="1" applyBorder="1" applyAlignment="1">
      <alignment horizontal="center" vertical="center" wrapText="1" readingOrder="1"/>
    </xf>
    <xf numFmtId="0" fontId="7" fillId="0" borderId="1" xfId="0" applyFont="1" applyBorder="1" applyAlignment="1">
      <alignment horizontal="center" vertical="center" wrapText="1"/>
    </xf>
    <xf numFmtId="164" fontId="7" fillId="0" borderId="1" xfId="1" applyNumberFormat="1" applyFont="1" applyFill="1" applyBorder="1" applyAlignment="1">
      <alignment horizontal="center" vertical="center" wrapText="1" readingOrder="1"/>
    </xf>
    <xf numFmtId="164" fontId="2" fillId="0" borderId="3" xfId="1" applyNumberFormat="1" applyFont="1" applyFill="1" applyBorder="1" applyAlignment="1">
      <alignment horizontal="center" vertical="center" wrapText="1" readingOrder="1"/>
    </xf>
    <xf numFmtId="6" fontId="5" fillId="5" borderId="1" xfId="0" applyNumberFormat="1" applyFont="1" applyFill="1" applyBorder="1" applyAlignment="1">
      <alignment horizontal="center" vertical="center" wrapText="1"/>
    </xf>
    <xf numFmtId="0" fontId="9" fillId="0" borderId="1" xfId="0" applyFont="1" applyBorder="1"/>
    <xf numFmtId="166" fontId="2" fillId="5" borderId="1" xfId="1" applyNumberFormat="1" applyFont="1" applyFill="1" applyBorder="1" applyAlignment="1">
      <alignment horizontal="center" vertical="center" wrapText="1" readingOrder="1"/>
    </xf>
    <xf numFmtId="0" fontId="3" fillId="4"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8"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0" borderId="0" xfId="0" applyFont="1" applyAlignment="1">
      <alignment horizontal="center" vertical="center" wrapText="1"/>
    </xf>
    <xf numFmtId="0" fontId="4" fillId="4" borderId="8" xfId="0" applyFont="1" applyFill="1" applyBorder="1" applyAlignment="1">
      <alignment horizontal="center" vertical="center" wrapText="1"/>
    </xf>
    <xf numFmtId="0" fontId="2" fillId="11" borderId="9"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2" fillId="9" borderId="8" xfId="0" applyFont="1" applyFill="1" applyBorder="1" applyAlignment="1">
      <alignment horizontal="center" vertical="center" wrapText="1"/>
    </xf>
    <xf numFmtId="1"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5" xfId="0" applyFont="1" applyFill="1" applyBorder="1" applyAlignment="1">
      <alignment horizontal="center" vertical="center" wrapText="1"/>
    </xf>
  </cellXfs>
  <cellStyles count="3">
    <cellStyle name="Moneda [0]" xfId="1" builtinId="7"/>
    <cellStyle name="Moneda [0]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75503</xdr:colOff>
      <xdr:row>0</xdr:row>
      <xdr:rowOff>83820</xdr:rowOff>
    </xdr:from>
    <xdr:ext cx="922718" cy="541020"/>
    <xdr:pic>
      <xdr:nvPicPr>
        <xdr:cNvPr id="2" name="image1.jpg" descr="escudo-alc">
          <a:extLst>
            <a:ext uri="{FF2B5EF4-FFF2-40B4-BE49-F238E27FC236}">
              <a16:creationId xmlns:a16="http://schemas.microsoft.com/office/drawing/2014/main" id="{97E2E517-0104-4322-B414-CC4D09FF923C}"/>
            </a:ext>
          </a:extLst>
        </xdr:cNvPr>
        <xdr:cNvPicPr preferRelativeResize="0"/>
      </xdr:nvPicPr>
      <xdr:blipFill>
        <a:blip xmlns:r="http://schemas.openxmlformats.org/officeDocument/2006/relationships" r:embed="rId1" cstate="print"/>
        <a:stretch>
          <a:fillRect/>
        </a:stretch>
      </xdr:blipFill>
      <xdr:spPr>
        <a:xfrm>
          <a:off x="75503" y="83820"/>
          <a:ext cx="922718" cy="541020"/>
        </a:xfrm>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person displayName="jose leonardo galindez rojas" id="{DCD8C097-0091-4F9B-A28B-4D8B498EB1DC}" userId="c476b78d744cc326"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9" dT="2023-03-29T20:02:21.13" personId="{DCD8C097-0091-4F9B-A28B-4D8B498EB1DC}" id="{E5AD8770-09E9-4040-9C31-34C3B08BC658}">
    <text xml:space="preserve">REVISAR LAS OBSERVACIONES DEL CORREO </text>
  </threadedComment>
  <threadedComment ref="L16" dT="2023-03-29T20:02:21.13" personId="{DCD8C097-0091-4F9B-A28B-4D8B498EB1DC}" id="{E5AD8770-09E9-4041-9C31-34C3B08BC658}">
    <text xml:space="preserve">REVISAR LAS OBSERVACIONES DEL CORREO </text>
  </threadedComment>
  <threadedComment ref="X16" dT="2023-03-29T20:02:21.13" personId="{DCD8C097-0091-4F9B-A28B-4D8B498EB1DC}" id="{1924F345-78F2-4FD0-BA8C-51FC17EA3CBF}">
    <text xml:space="preserve">REVISAR LAS OBSERVACIONES DEL CORREO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1"/>
  <sheetViews>
    <sheetView tabSelected="1" topLeftCell="P6" zoomScale="85" zoomScaleNormal="85" workbookViewId="0">
      <selection activeCell="AC16" sqref="AC16"/>
    </sheetView>
  </sheetViews>
  <sheetFormatPr baseColWidth="10" defaultRowHeight="15" x14ac:dyDescent="0.25"/>
  <cols>
    <col min="1" max="1" width="2" bestFit="1" customWidth="1"/>
    <col min="2" max="2" width="22.28515625" customWidth="1"/>
    <col min="3" max="3" width="8.7109375" customWidth="1"/>
    <col min="4" max="4" width="9.42578125" customWidth="1"/>
    <col min="5" max="5" width="15.7109375" customWidth="1"/>
    <col min="6" max="6" width="13.7109375" customWidth="1"/>
    <col min="7" max="7" width="18.42578125" customWidth="1"/>
    <col min="8" max="8" width="8.7109375" customWidth="1"/>
    <col min="9" max="9" width="18.42578125" customWidth="1"/>
    <col min="10" max="10" width="13.85546875" customWidth="1"/>
    <col min="11" max="11" width="14" customWidth="1"/>
    <col min="12" max="12" width="9.140625" customWidth="1"/>
    <col min="13" max="13" width="15.7109375" customWidth="1"/>
    <col min="14" max="14" width="14.5703125" customWidth="1"/>
    <col min="15" max="27" width="15.7109375" customWidth="1"/>
    <col min="28" max="28" width="21" customWidth="1"/>
    <col min="29" max="29" width="19.7109375" customWidth="1"/>
  </cols>
  <sheetData>
    <row r="1" spans="1:29" x14ac:dyDescent="0.25">
      <c r="A1" s="34"/>
      <c r="B1" s="35"/>
      <c r="C1" s="37" t="s">
        <v>18</v>
      </c>
      <c r="D1" s="37"/>
      <c r="E1" s="37"/>
      <c r="F1" s="37"/>
      <c r="G1" s="37"/>
      <c r="H1" s="37"/>
      <c r="I1" s="37"/>
      <c r="J1" s="37"/>
      <c r="K1" s="37"/>
      <c r="L1" s="37"/>
      <c r="M1" s="37"/>
      <c r="N1" s="37"/>
      <c r="O1" s="37"/>
      <c r="P1" s="37"/>
      <c r="Q1" s="37"/>
      <c r="R1" s="37"/>
      <c r="S1" s="37"/>
      <c r="T1" s="37"/>
      <c r="U1" s="37"/>
      <c r="V1" s="37"/>
      <c r="W1" s="37"/>
      <c r="X1" s="37"/>
      <c r="Y1" s="37"/>
      <c r="Z1" s="37"/>
      <c r="AA1" s="37"/>
      <c r="AB1" s="37"/>
      <c r="AC1" s="11"/>
    </row>
    <row r="2" spans="1:29" ht="11.45" customHeight="1" x14ac:dyDescent="0.25">
      <c r="A2" s="34"/>
      <c r="B2" s="35"/>
      <c r="C2" s="37"/>
      <c r="D2" s="37"/>
      <c r="E2" s="37"/>
      <c r="F2" s="37"/>
      <c r="G2" s="37"/>
      <c r="H2" s="37"/>
      <c r="I2" s="37"/>
      <c r="J2" s="37"/>
      <c r="K2" s="37"/>
      <c r="L2" s="37"/>
      <c r="M2" s="37"/>
      <c r="N2" s="37"/>
      <c r="O2" s="37"/>
      <c r="P2" s="37"/>
      <c r="Q2" s="37"/>
      <c r="R2" s="37"/>
      <c r="S2" s="37"/>
      <c r="T2" s="37"/>
      <c r="U2" s="37"/>
      <c r="V2" s="37"/>
      <c r="W2" s="37"/>
      <c r="X2" s="37"/>
      <c r="Y2" s="37"/>
      <c r="Z2" s="37"/>
      <c r="AA2" s="37"/>
      <c r="AB2" s="37"/>
      <c r="AC2" s="11"/>
    </row>
    <row r="3" spans="1:29" x14ac:dyDescent="0.25">
      <c r="A3" s="34"/>
      <c r="B3" s="35"/>
      <c r="C3" s="37"/>
      <c r="D3" s="37"/>
      <c r="E3" s="37"/>
      <c r="F3" s="37"/>
      <c r="G3" s="37"/>
      <c r="H3" s="37"/>
      <c r="I3" s="37"/>
      <c r="J3" s="37"/>
      <c r="K3" s="37"/>
      <c r="L3" s="37"/>
      <c r="M3" s="37"/>
      <c r="N3" s="37"/>
      <c r="O3" s="37"/>
      <c r="P3" s="37"/>
      <c r="Q3" s="37"/>
      <c r="R3" s="37"/>
      <c r="S3" s="37"/>
      <c r="T3" s="37"/>
      <c r="U3" s="37"/>
      <c r="V3" s="37"/>
      <c r="W3" s="37"/>
      <c r="X3" s="37"/>
      <c r="Y3" s="37"/>
      <c r="Z3" s="37"/>
      <c r="AA3" s="37"/>
      <c r="AB3" s="37"/>
      <c r="AC3" s="11"/>
    </row>
    <row r="4" spans="1:29" x14ac:dyDescent="0.25">
      <c r="A4" s="34"/>
      <c r="B4" s="36"/>
      <c r="C4" s="37"/>
      <c r="D4" s="37"/>
      <c r="E4" s="37"/>
      <c r="F4" s="37"/>
      <c r="G4" s="37"/>
      <c r="H4" s="37"/>
      <c r="I4" s="37"/>
      <c r="J4" s="37"/>
      <c r="K4" s="37"/>
      <c r="L4" s="37"/>
      <c r="M4" s="37"/>
      <c r="N4" s="37"/>
      <c r="O4" s="37"/>
      <c r="P4" s="37"/>
      <c r="Q4" s="37"/>
      <c r="R4" s="37"/>
      <c r="S4" s="37"/>
      <c r="T4" s="37"/>
      <c r="U4" s="37"/>
      <c r="V4" s="37"/>
      <c r="W4" s="37"/>
      <c r="X4" s="37"/>
      <c r="Y4" s="37"/>
      <c r="Z4" s="37"/>
      <c r="AA4" s="37"/>
      <c r="AB4" s="37"/>
      <c r="AC4" s="11"/>
    </row>
    <row r="5" spans="1:29" ht="97.15" customHeight="1" x14ac:dyDescent="0.25">
      <c r="A5" s="11"/>
      <c r="B5" s="35" t="s">
        <v>19</v>
      </c>
      <c r="C5" s="38"/>
      <c r="D5" s="38"/>
      <c r="E5" s="38"/>
      <c r="F5" s="38"/>
      <c r="G5" s="38"/>
      <c r="H5" s="38"/>
      <c r="I5" s="38"/>
      <c r="J5" s="38"/>
      <c r="K5" s="38"/>
      <c r="L5" s="38"/>
      <c r="M5" s="38"/>
      <c r="N5" s="38"/>
      <c r="O5" s="38"/>
      <c r="P5" s="38"/>
      <c r="Q5" s="38"/>
      <c r="R5" s="38"/>
      <c r="S5" s="38"/>
      <c r="T5" s="38"/>
      <c r="U5" s="38"/>
      <c r="V5" s="38"/>
      <c r="W5" s="38"/>
      <c r="X5" s="38"/>
      <c r="Y5" s="38"/>
      <c r="Z5" s="38"/>
      <c r="AA5" s="38"/>
      <c r="AB5" s="38"/>
      <c r="AC5" s="11"/>
    </row>
    <row r="6" spans="1:29" x14ac:dyDescent="0.25">
      <c r="A6" s="11"/>
      <c r="B6" s="10"/>
      <c r="C6" s="9"/>
      <c r="D6" s="39" t="s">
        <v>17</v>
      </c>
      <c r="E6" s="40"/>
      <c r="F6" s="40"/>
      <c r="G6" s="40"/>
      <c r="H6" s="41" t="s">
        <v>16</v>
      </c>
      <c r="I6" s="42"/>
      <c r="J6" s="42"/>
      <c r="K6" s="42"/>
      <c r="L6" s="43" t="s">
        <v>20</v>
      </c>
      <c r="M6" s="44"/>
      <c r="N6" s="44"/>
      <c r="O6" s="44"/>
      <c r="P6" s="29" t="s">
        <v>21</v>
      </c>
      <c r="Q6" s="29"/>
      <c r="R6" s="29"/>
      <c r="S6" s="29"/>
      <c r="T6" s="30" t="s">
        <v>22</v>
      </c>
      <c r="U6" s="30"/>
      <c r="V6" s="30"/>
      <c r="W6" s="30"/>
      <c r="X6" s="31" t="s">
        <v>23</v>
      </c>
      <c r="Y6" s="31"/>
      <c r="Z6" s="31"/>
      <c r="AA6" s="31"/>
      <c r="AB6" s="8"/>
      <c r="AC6" s="7"/>
    </row>
    <row r="7" spans="1:29" x14ac:dyDescent="0.25">
      <c r="A7" s="32"/>
      <c r="B7" s="6"/>
      <c r="C7" s="6"/>
      <c r="D7" s="27" t="s">
        <v>15</v>
      </c>
      <c r="E7" s="27" t="s">
        <v>14</v>
      </c>
      <c r="F7" s="27" t="s">
        <v>13</v>
      </c>
      <c r="G7" s="27" t="s">
        <v>12</v>
      </c>
      <c r="H7" s="45" t="s">
        <v>15</v>
      </c>
      <c r="I7" s="27" t="s">
        <v>14</v>
      </c>
      <c r="J7" s="27" t="s">
        <v>13</v>
      </c>
      <c r="K7" s="27" t="s">
        <v>12</v>
      </c>
      <c r="L7" s="27" t="s">
        <v>15</v>
      </c>
      <c r="M7" s="27" t="s">
        <v>14</v>
      </c>
      <c r="N7" s="27" t="s">
        <v>13</v>
      </c>
      <c r="O7" s="27" t="s">
        <v>12</v>
      </c>
      <c r="P7" s="27" t="s">
        <v>15</v>
      </c>
      <c r="Q7" s="27" t="s">
        <v>14</v>
      </c>
      <c r="R7" s="27" t="s">
        <v>13</v>
      </c>
      <c r="S7" s="27" t="s">
        <v>12</v>
      </c>
      <c r="T7" s="27" t="s">
        <v>15</v>
      </c>
      <c r="U7" s="27" t="s">
        <v>14</v>
      </c>
      <c r="V7" s="27" t="s">
        <v>13</v>
      </c>
      <c r="W7" s="27" t="s">
        <v>12</v>
      </c>
      <c r="X7" s="27" t="s">
        <v>15</v>
      </c>
      <c r="Y7" s="27" t="s">
        <v>14</v>
      </c>
      <c r="Z7" s="27" t="s">
        <v>13</v>
      </c>
      <c r="AA7" s="27" t="s">
        <v>12</v>
      </c>
      <c r="AB7" s="47" t="s">
        <v>11</v>
      </c>
      <c r="AC7" s="49" t="s">
        <v>10</v>
      </c>
    </row>
    <row r="8" spans="1:29" ht="30.75" customHeight="1" thickBot="1" x14ac:dyDescent="0.3">
      <c r="A8" s="33"/>
      <c r="B8" s="6" t="s">
        <v>9</v>
      </c>
      <c r="C8" s="5" t="s">
        <v>8</v>
      </c>
      <c r="D8" s="28"/>
      <c r="E8" s="28"/>
      <c r="F8" s="28"/>
      <c r="G8" s="28"/>
      <c r="H8" s="46"/>
      <c r="I8" s="28"/>
      <c r="J8" s="28"/>
      <c r="K8" s="28"/>
      <c r="L8" s="28"/>
      <c r="M8" s="28"/>
      <c r="N8" s="28"/>
      <c r="O8" s="28" t="s">
        <v>7</v>
      </c>
      <c r="P8" s="28"/>
      <c r="Q8" s="28"/>
      <c r="R8" s="28"/>
      <c r="S8" s="28" t="s">
        <v>7</v>
      </c>
      <c r="T8" s="28"/>
      <c r="U8" s="28"/>
      <c r="V8" s="28"/>
      <c r="W8" s="28" t="s">
        <v>7</v>
      </c>
      <c r="X8" s="28"/>
      <c r="Y8" s="28"/>
      <c r="Z8" s="28"/>
      <c r="AA8" s="28" t="s">
        <v>7</v>
      </c>
      <c r="AB8" s="48"/>
      <c r="AC8" s="50"/>
    </row>
    <row r="9" spans="1:29" ht="53.25" customHeight="1" x14ac:dyDescent="0.25">
      <c r="A9" s="4">
        <v>1</v>
      </c>
      <c r="B9" s="3" t="s">
        <v>6</v>
      </c>
      <c r="C9" s="3" t="s">
        <v>2</v>
      </c>
      <c r="D9" s="18">
        <v>1</v>
      </c>
      <c r="E9" s="19">
        <v>1047000</v>
      </c>
      <c r="F9" s="19" t="s">
        <v>25</v>
      </c>
      <c r="G9" s="19">
        <v>1047000</v>
      </c>
      <c r="H9" s="18">
        <v>1</v>
      </c>
      <c r="I9" s="19">
        <v>1310924</v>
      </c>
      <c r="J9" s="19" t="s">
        <v>25</v>
      </c>
      <c r="K9" s="19">
        <v>1310924</v>
      </c>
      <c r="L9" s="18">
        <v>1</v>
      </c>
      <c r="M9" s="16">
        <v>1045000.0000000001</v>
      </c>
      <c r="N9" s="19" t="s">
        <v>25</v>
      </c>
      <c r="O9" s="16">
        <v>1045000.0000000001</v>
      </c>
      <c r="P9" s="16"/>
      <c r="Q9" s="16"/>
      <c r="R9" s="16"/>
      <c r="S9" s="16"/>
      <c r="T9" s="16"/>
      <c r="U9" s="16"/>
      <c r="V9" s="16"/>
      <c r="W9" s="16"/>
      <c r="X9" s="16"/>
      <c r="Y9" s="16"/>
      <c r="Z9" s="16"/>
      <c r="AA9" s="16"/>
      <c r="AB9" s="17">
        <f>(G9+K9+O9)/3</f>
        <v>1134308</v>
      </c>
      <c r="AC9" s="17">
        <v>1134308</v>
      </c>
    </row>
    <row r="10" spans="1:29" ht="60.75" thickBot="1" x14ac:dyDescent="0.3">
      <c r="A10" s="1">
        <v>2</v>
      </c>
      <c r="B10" s="2" t="s">
        <v>27</v>
      </c>
      <c r="C10" s="2" t="s">
        <v>2</v>
      </c>
      <c r="D10" s="6">
        <v>1</v>
      </c>
      <c r="E10" s="19">
        <v>2074000</v>
      </c>
      <c r="F10" s="19" t="s">
        <v>25</v>
      </c>
      <c r="G10" s="19">
        <v>2074000</v>
      </c>
      <c r="H10" s="6"/>
      <c r="I10" s="19"/>
      <c r="J10" s="19"/>
      <c r="K10" s="19"/>
      <c r="L10" s="6">
        <v>1</v>
      </c>
      <c r="M10" s="16">
        <v>1815000.0000000002</v>
      </c>
      <c r="N10" s="19" t="s">
        <v>25</v>
      </c>
      <c r="O10" s="16">
        <v>1815000.0000000002</v>
      </c>
      <c r="P10" s="16"/>
      <c r="Q10" s="16"/>
      <c r="R10" s="16"/>
      <c r="S10" s="16"/>
      <c r="T10" s="16"/>
      <c r="U10" s="16"/>
      <c r="V10" s="16"/>
      <c r="W10" s="16"/>
      <c r="X10" s="16"/>
      <c r="Y10" s="16"/>
      <c r="Z10" s="16"/>
      <c r="AA10" s="16"/>
      <c r="AB10" s="17">
        <f>(G10+O10)/2</f>
        <v>1944500</v>
      </c>
      <c r="AC10" s="15">
        <v>1944500</v>
      </c>
    </row>
    <row r="11" spans="1:29" ht="24.75" thickBot="1" x14ac:dyDescent="0.3">
      <c r="A11" s="1">
        <v>3</v>
      </c>
      <c r="B11" s="2" t="s">
        <v>5</v>
      </c>
      <c r="C11" s="2" t="s">
        <v>2</v>
      </c>
      <c r="D11" s="6">
        <v>1</v>
      </c>
      <c r="E11" s="19">
        <v>855000</v>
      </c>
      <c r="F11" s="19">
        <f t="shared" ref="F11:F15" si="0">E11*19%</f>
        <v>162450</v>
      </c>
      <c r="G11" s="19">
        <f t="shared" ref="G11:G15" si="1">E11*1.19</f>
        <v>1017450</v>
      </c>
      <c r="H11" s="6">
        <v>1</v>
      </c>
      <c r="I11" s="19">
        <v>1008403</v>
      </c>
      <c r="J11" s="19">
        <f t="shared" ref="J11:J15" si="2">I11*19%</f>
        <v>191596.57</v>
      </c>
      <c r="K11" s="19">
        <f t="shared" ref="K11:K15" si="3">I11*1.19</f>
        <v>1199999.5699999998</v>
      </c>
      <c r="L11" s="6">
        <v>1</v>
      </c>
      <c r="M11" s="16">
        <v>1250000</v>
      </c>
      <c r="N11" s="19">
        <f t="shared" ref="N11:N12" si="4">M11*19%</f>
        <v>237500</v>
      </c>
      <c r="O11" s="19">
        <f t="shared" ref="O11:O12" si="5">M11*1.19</f>
        <v>1487500</v>
      </c>
      <c r="P11" s="19"/>
      <c r="Q11" s="19"/>
      <c r="R11" s="19"/>
      <c r="S11" s="19"/>
      <c r="T11" s="19"/>
      <c r="U11" s="19"/>
      <c r="V11" s="19"/>
      <c r="W11" s="19"/>
      <c r="X11" s="19"/>
      <c r="Y11" s="19"/>
      <c r="Z11" s="19"/>
      <c r="AA11" s="19"/>
      <c r="AB11" s="17">
        <f>(G11+K11+O11)/3</f>
        <v>1234983.19</v>
      </c>
      <c r="AC11" s="15">
        <v>1234983</v>
      </c>
    </row>
    <row r="12" spans="1:29" ht="36.75" thickBot="1" x14ac:dyDescent="0.3">
      <c r="A12" s="1">
        <v>4</v>
      </c>
      <c r="B12" s="2" t="s">
        <v>26</v>
      </c>
      <c r="C12" s="2" t="s">
        <v>0</v>
      </c>
      <c r="D12" s="6"/>
      <c r="E12" s="19"/>
      <c r="F12" s="19"/>
      <c r="G12" s="19"/>
      <c r="H12" s="6">
        <v>1</v>
      </c>
      <c r="I12" s="19">
        <v>630252</v>
      </c>
      <c r="J12" s="19">
        <f t="shared" si="2"/>
        <v>119747.88</v>
      </c>
      <c r="K12" s="19">
        <f t="shared" si="3"/>
        <v>749999.88</v>
      </c>
      <c r="L12" s="6">
        <v>1</v>
      </c>
      <c r="M12" s="16">
        <v>560000</v>
      </c>
      <c r="N12" s="19">
        <f t="shared" si="4"/>
        <v>106400</v>
      </c>
      <c r="O12" s="19">
        <f t="shared" si="5"/>
        <v>666400</v>
      </c>
      <c r="P12" s="19"/>
      <c r="Q12" s="19"/>
      <c r="R12" s="19"/>
      <c r="S12" s="19"/>
      <c r="T12" s="19"/>
      <c r="U12" s="19"/>
      <c r="V12" s="19"/>
      <c r="W12" s="19"/>
      <c r="X12" s="19"/>
      <c r="Y12" s="19"/>
      <c r="Z12" s="19"/>
      <c r="AA12" s="19"/>
      <c r="AB12" s="17">
        <f>(K12+O12)/2</f>
        <v>708199.94</v>
      </c>
      <c r="AC12" s="15">
        <v>708200</v>
      </c>
    </row>
    <row r="13" spans="1:29" ht="24.75" thickBot="1" x14ac:dyDescent="0.3">
      <c r="A13" s="1">
        <v>5</v>
      </c>
      <c r="B13" s="2" t="s">
        <v>4</v>
      </c>
      <c r="C13" s="2" t="s">
        <v>0</v>
      </c>
      <c r="D13" s="6">
        <v>1</v>
      </c>
      <c r="E13" s="19">
        <v>2151000</v>
      </c>
      <c r="F13" s="19">
        <f t="shared" si="0"/>
        <v>408690</v>
      </c>
      <c r="G13" s="19">
        <f t="shared" si="1"/>
        <v>2559690</v>
      </c>
      <c r="H13" s="6">
        <v>1</v>
      </c>
      <c r="I13" s="19">
        <v>2100840</v>
      </c>
      <c r="J13" s="19">
        <f t="shared" si="2"/>
        <v>399159.6</v>
      </c>
      <c r="K13" s="19">
        <f t="shared" si="3"/>
        <v>2499999.6</v>
      </c>
      <c r="L13" s="6"/>
      <c r="M13" s="16"/>
      <c r="N13" s="19"/>
      <c r="O13" s="19"/>
      <c r="P13" s="19"/>
      <c r="Q13" s="19"/>
      <c r="R13" s="19"/>
      <c r="S13" s="19"/>
      <c r="T13" s="19"/>
      <c r="U13" s="19"/>
      <c r="V13" s="19"/>
      <c r="W13" s="19"/>
      <c r="X13" s="19"/>
      <c r="Y13" s="19"/>
      <c r="Z13" s="19"/>
      <c r="AA13" s="19"/>
      <c r="AB13" s="17">
        <f>(G13+K13)/2</f>
        <v>2529844.7999999998</v>
      </c>
      <c r="AC13" s="15">
        <v>2529845</v>
      </c>
    </row>
    <row r="14" spans="1:29" ht="48.75" customHeight="1" thickBot="1" x14ac:dyDescent="0.3">
      <c r="A14" s="1">
        <v>6</v>
      </c>
      <c r="B14" s="13" t="s">
        <v>3</v>
      </c>
      <c r="C14" s="13" t="s">
        <v>2</v>
      </c>
      <c r="D14" s="20">
        <v>1</v>
      </c>
      <c r="E14" s="19">
        <v>3361344.5380000002</v>
      </c>
      <c r="F14" s="21">
        <f t="shared" si="0"/>
        <v>638655.46221999999</v>
      </c>
      <c r="G14" s="21">
        <f t="shared" si="1"/>
        <v>4000000.0002199998</v>
      </c>
      <c r="H14" s="6">
        <v>1</v>
      </c>
      <c r="I14" s="19">
        <v>4201681</v>
      </c>
      <c r="J14" s="19">
        <f t="shared" si="2"/>
        <v>798319.39</v>
      </c>
      <c r="K14" s="19">
        <f t="shared" si="3"/>
        <v>5000000.3899999997</v>
      </c>
      <c r="L14" s="6"/>
      <c r="M14" s="16"/>
      <c r="N14" s="19"/>
      <c r="O14" s="19"/>
      <c r="P14" s="19"/>
      <c r="Q14" s="19"/>
      <c r="R14" s="19"/>
      <c r="S14" s="19"/>
      <c r="T14" s="19"/>
      <c r="U14" s="19"/>
      <c r="V14" s="19"/>
      <c r="W14" s="19"/>
      <c r="X14" s="19"/>
      <c r="Y14" s="19"/>
      <c r="Z14" s="19"/>
      <c r="AA14" s="19"/>
      <c r="AB14" s="17">
        <f t="shared" ref="AB14:AB15" si="6">(G14+K14)/2</f>
        <v>4500000.1951099997</v>
      </c>
      <c r="AC14" s="15">
        <v>4500000</v>
      </c>
    </row>
    <row r="15" spans="1:29" ht="24.75" customHeight="1" thickBot="1" x14ac:dyDescent="0.3">
      <c r="A15" s="1">
        <v>7</v>
      </c>
      <c r="B15" s="2" t="s">
        <v>1</v>
      </c>
      <c r="C15" s="2" t="s">
        <v>0</v>
      </c>
      <c r="D15" s="6">
        <v>1</v>
      </c>
      <c r="E15" s="19">
        <v>2692000</v>
      </c>
      <c r="F15" s="19">
        <f t="shared" si="0"/>
        <v>511480</v>
      </c>
      <c r="G15" s="22">
        <f t="shared" si="1"/>
        <v>3203480</v>
      </c>
      <c r="H15" s="6">
        <v>1</v>
      </c>
      <c r="I15" s="19">
        <v>2134454</v>
      </c>
      <c r="J15" s="19">
        <f t="shared" si="2"/>
        <v>405546.26</v>
      </c>
      <c r="K15" s="19">
        <f t="shared" si="3"/>
        <v>2540000.2599999998</v>
      </c>
      <c r="L15" s="6"/>
      <c r="M15" s="16"/>
      <c r="N15" s="19"/>
      <c r="O15" s="19"/>
      <c r="P15" s="19"/>
      <c r="Q15" s="19"/>
      <c r="R15" s="19"/>
      <c r="S15" s="19"/>
      <c r="T15" s="19"/>
      <c r="U15" s="19"/>
      <c r="V15" s="19"/>
      <c r="W15" s="19"/>
      <c r="X15" s="19"/>
      <c r="Y15" s="19"/>
      <c r="Z15" s="19"/>
      <c r="AA15" s="19"/>
      <c r="AB15" s="17">
        <f t="shared" si="6"/>
        <v>2871740.13</v>
      </c>
      <c r="AC15" s="15">
        <v>2871740</v>
      </c>
    </row>
    <row r="16" spans="1:29" s="24" customFormat="1" ht="24" x14ac:dyDescent="0.2">
      <c r="A16" s="2">
        <v>8</v>
      </c>
      <c r="B16" s="2" t="s">
        <v>24</v>
      </c>
      <c r="C16" s="2" t="s">
        <v>2</v>
      </c>
      <c r="D16" s="6"/>
      <c r="E16" s="19"/>
      <c r="F16" s="19"/>
      <c r="G16" s="19"/>
      <c r="H16" s="6"/>
      <c r="I16" s="19"/>
      <c r="J16" s="19"/>
      <c r="K16" s="19"/>
      <c r="L16" s="6"/>
      <c r="M16" s="19"/>
      <c r="N16" s="19"/>
      <c r="O16" s="19"/>
      <c r="P16" s="6">
        <v>1</v>
      </c>
      <c r="Q16" s="19">
        <v>579748</v>
      </c>
      <c r="R16" s="19">
        <f>Q16*19%</f>
        <v>110152.12</v>
      </c>
      <c r="S16" s="19">
        <f>Q16*1.19</f>
        <v>689900.12</v>
      </c>
      <c r="T16" s="6">
        <v>1</v>
      </c>
      <c r="U16" s="19">
        <v>588587</v>
      </c>
      <c r="V16" s="19">
        <f t="shared" ref="V16" si="7">U16*19%</f>
        <v>111831.53</v>
      </c>
      <c r="W16" s="19">
        <f t="shared" ref="W16" si="8">U16*1.19</f>
        <v>700418.52999999991</v>
      </c>
      <c r="X16" s="6">
        <v>1</v>
      </c>
      <c r="Y16" s="19">
        <v>586023</v>
      </c>
      <c r="Z16" s="19">
        <f t="shared" ref="Z16" si="9">Y16*19%</f>
        <v>111344.37</v>
      </c>
      <c r="AA16" s="19">
        <f t="shared" ref="AA16" si="10">Y16*1.19</f>
        <v>697367.37</v>
      </c>
      <c r="AB16" s="25">
        <v>695895</v>
      </c>
      <c r="AC16" s="23">
        <v>695895</v>
      </c>
    </row>
    <row r="17" spans="1:29" x14ac:dyDescent="0.25">
      <c r="A17" s="1"/>
      <c r="B17" s="26"/>
      <c r="C17" s="26"/>
      <c r="D17" s="14"/>
      <c r="E17" s="14">
        <f>SUM(E9:E15)+E16</f>
        <v>12180344.538000001</v>
      </c>
      <c r="F17" s="14">
        <f>SUM(F9:F15)+F16</f>
        <v>1721275.4622200001</v>
      </c>
      <c r="G17" s="14">
        <f>SUM(G9:G15)+G16</f>
        <v>13901620.000220001</v>
      </c>
      <c r="H17" s="14"/>
      <c r="I17" s="14">
        <f>SUM(I9:I15)+I16</f>
        <v>11386554</v>
      </c>
      <c r="J17" s="14">
        <f>SUM(J9:J15)+J16</f>
        <v>1914369.7</v>
      </c>
      <c r="K17" s="14">
        <f>SUM(K9:K15)+K16</f>
        <v>13300923.699999999</v>
      </c>
      <c r="L17" s="14"/>
      <c r="M17" s="14">
        <f>SUM(M9:M15)+M16</f>
        <v>4670000</v>
      </c>
      <c r="N17" s="14">
        <f>SUM(N9:N15)+N16</f>
        <v>343900</v>
      </c>
      <c r="O17" s="14">
        <f>SUM(O9:O15)+O16</f>
        <v>5013900</v>
      </c>
      <c r="P17" s="14"/>
      <c r="Q17" s="14">
        <v>579748</v>
      </c>
      <c r="R17" s="14">
        <v>110152</v>
      </c>
      <c r="S17" s="14">
        <v>689900</v>
      </c>
      <c r="T17" s="14"/>
      <c r="U17" s="14">
        <v>588587</v>
      </c>
      <c r="V17" s="14">
        <v>111832</v>
      </c>
      <c r="W17" s="14">
        <v>700419</v>
      </c>
      <c r="X17" s="14"/>
      <c r="Y17" s="14">
        <v>586023</v>
      </c>
      <c r="Z17" s="14">
        <v>111344</v>
      </c>
      <c r="AA17" s="14">
        <v>697367</v>
      </c>
      <c r="AB17" s="14">
        <f>SUM(AB9:AB15)+AB16</f>
        <v>15619471.255109999</v>
      </c>
      <c r="AC17" s="14">
        <f>SUM(AC9:AC15)+AC16</f>
        <v>15619471</v>
      </c>
    </row>
    <row r="18" spans="1:29" x14ac:dyDescent="0.25">
      <c r="F18" s="12"/>
      <c r="J18" s="12"/>
    </row>
    <row r="19" spans="1:29" x14ac:dyDescent="0.25">
      <c r="L19" s="12"/>
    </row>
    <row r="20" spans="1:29" x14ac:dyDescent="0.25">
      <c r="K20" s="12"/>
      <c r="L20" s="12"/>
    </row>
    <row r="21" spans="1:29" x14ac:dyDescent="0.25">
      <c r="L21" s="12"/>
    </row>
  </sheetData>
  <mergeCells count="36">
    <mergeCell ref="H7:H8"/>
    <mergeCell ref="I7:I8"/>
    <mergeCell ref="AB7:AB8"/>
    <mergeCell ref="AC7:AC8"/>
    <mergeCell ref="L7:L8"/>
    <mergeCell ref="M7:M8"/>
    <mergeCell ref="N7:N8"/>
    <mergeCell ref="O7:O8"/>
    <mergeCell ref="J7:J8"/>
    <mergeCell ref="K7:K8"/>
    <mergeCell ref="X7:X8"/>
    <mergeCell ref="Y7:Y8"/>
    <mergeCell ref="Z7:Z8"/>
    <mergeCell ref="AA7:AA8"/>
    <mergeCell ref="P7:P8"/>
    <mergeCell ref="Q7:Q8"/>
    <mergeCell ref="A1:B4"/>
    <mergeCell ref="C1:AB4"/>
    <mergeCell ref="B5:AB5"/>
    <mergeCell ref="D6:G6"/>
    <mergeCell ref="H6:K6"/>
    <mergeCell ref="L6:O6"/>
    <mergeCell ref="A7:A8"/>
    <mergeCell ref="D7:D8"/>
    <mergeCell ref="E7:E8"/>
    <mergeCell ref="F7:F8"/>
    <mergeCell ref="G7:G8"/>
    <mergeCell ref="W7:W8"/>
    <mergeCell ref="P6:S6"/>
    <mergeCell ref="T6:W6"/>
    <mergeCell ref="X6:AA6"/>
    <mergeCell ref="R7:R8"/>
    <mergeCell ref="S7:S8"/>
    <mergeCell ref="T7:T8"/>
    <mergeCell ref="U7:U8"/>
    <mergeCell ref="V7:V8"/>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PANEL SOLAR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 Miranda Camacho</dc:creator>
  <cp:lastModifiedBy>jose leonardo galindez rojas</cp:lastModifiedBy>
  <dcterms:created xsi:type="dcterms:W3CDTF">2023-03-15T14:02:26Z</dcterms:created>
  <dcterms:modified xsi:type="dcterms:W3CDTF">2023-06-15T17:55:28Z</dcterms:modified>
</cp:coreProperties>
</file>