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CVillamil\OneDrive - Saludcapital\Escritorio\"/>
    </mc:Choice>
  </mc:AlternateContent>
  <xr:revisionPtr revIDLastSave="0" documentId="8_{D67D0BA2-ADB2-41E4-BCBB-2E05E07604C2}" xr6:coauthVersionLast="47" xr6:coauthVersionMax="47" xr10:uidLastSave="{00000000-0000-0000-0000-000000000000}"/>
  <bookViews>
    <workbookView xWindow="-120" yWindow="-120" windowWidth="29040" windowHeight="15840" activeTab="1" xr2:uid="{682C7496-8ACB-4A78-AAE1-C8248529EC1A}"/>
  </bookViews>
  <sheets>
    <sheet name="RECURSO HUMANO" sheetId="1" r:id="rId1"/>
    <sheet name="RECURSO HUMANO CONVENIO" sheetId="7" r:id="rId2"/>
    <sheet name="EGRESOS" sheetId="2" r:id="rId3"/>
    <sheet name="CONSULTA PSIQUIATRIA" sheetId="3" r:id="rId4"/>
    <sheet name="CONSULTA PSICOLOGIA" sheetId="4" r:id="rId5"/>
    <sheet name="HOSPITAL DIA" sheetId="5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3" i="1" l="1"/>
  <c r="F8" i="4"/>
  <c r="F7" i="4"/>
  <c r="F6" i="4"/>
  <c r="F5" i="4"/>
  <c r="F11" i="4" s="1"/>
  <c r="F11" i="3"/>
  <c r="E11" i="3"/>
  <c r="F10" i="3"/>
  <c r="F9" i="3"/>
  <c r="F8" i="3"/>
  <c r="F7" i="3"/>
  <c r="F6" i="3"/>
  <c r="F5" i="3"/>
  <c r="O9" i="2"/>
  <c r="N9" i="2"/>
  <c r="M9" i="2"/>
  <c r="L9" i="2"/>
  <c r="K9" i="2"/>
  <c r="J9" i="2"/>
  <c r="I9" i="2"/>
  <c r="H9" i="2"/>
  <c r="G9" i="2"/>
  <c r="F9" i="2"/>
  <c r="E9" i="2"/>
  <c r="D9" i="2"/>
  <c r="O8" i="2"/>
  <c r="N8" i="2"/>
  <c r="M8" i="2"/>
  <c r="L8" i="2"/>
  <c r="K8" i="2"/>
  <c r="J8" i="2"/>
  <c r="I8" i="2"/>
  <c r="H8" i="2"/>
  <c r="G8" i="2"/>
  <c r="F8" i="2"/>
  <c r="E8" i="2"/>
  <c r="D8" i="2"/>
  <c r="P7" i="2"/>
  <c r="P6" i="2"/>
  <c r="P5" i="2"/>
  <c r="P4" i="2"/>
  <c r="P8" i="2" l="1"/>
  <c r="P9" i="2"/>
</calcChain>
</file>

<file path=xl/sharedStrings.xml><?xml version="1.0" encoding="utf-8"?>
<sst xmlns="http://schemas.openxmlformats.org/spreadsheetml/2006/main" count="142" uniqueCount="100">
  <si>
    <t>SUBRED CENTROORIENTE SALUD MENTAL - EGRESOS</t>
  </si>
  <si>
    <t>TOTAL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</si>
  <si>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</si>
  <si>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</si>
  <si>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</si>
  <si>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</si>
  <si>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</si>
  <si>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</si>
  <si>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</si>
  <si>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</si>
  <si>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</si>
  <si>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</si>
  <si>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</si>
  <si>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</si>
  <si>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EGRESOS SANTA CLARA</t>
  </si>
  <si>
    <t>EGRESOS VICTORIA</t>
  </si>
  <si>
    <t>TOTAL SUBRED</t>
  </si>
  <si>
    <t>UNIDADES</t>
  </si>
  <si>
    <t>CONSULTA EXTERNA PSIQUITRIA</t>
  </si>
  <si>
    <t>AÑO</t>
  </si>
  <si>
    <t xml:space="preserve">INCUMPLIMIENTO </t>
  </si>
  <si>
    <t xml:space="preserve">PORCENTAJE </t>
  </si>
  <si>
    <t>SANTA CLARA</t>
  </si>
  <si>
    <t>VICTORIA</t>
  </si>
  <si>
    <t>SAN BLAS</t>
  </si>
  <si>
    <t xml:space="preserve">TOTAL ANUAL </t>
  </si>
  <si>
    <t>TOTAL CUMPLIDAS</t>
  </si>
  <si>
    <t xml:space="preserve">TOTAL CUMPLIDAS </t>
  </si>
  <si>
    <t xml:space="preserve">CONSULTA EXTERNA PSICOLOGIA </t>
  </si>
  <si>
    <t>HOSPITAL DÍA SUBRED CENTRO ORIENTE 2022</t>
  </si>
  <si>
    <t xml:space="preserve">JUNIO </t>
  </si>
  <si>
    <t>SANTA CLARA CAD</t>
  </si>
  <si>
    <t xml:space="preserve">VICTORIA </t>
  </si>
  <si>
    <t>RECURSO HUMANO SALUD MENTAL</t>
  </si>
  <si>
    <t>PSIQUIATRAS</t>
  </si>
  <si>
    <t>PSICOLOGOS</t>
  </si>
  <si>
    <t>PERFIL</t>
  </si>
  <si>
    <t>NUMERO</t>
  </si>
  <si>
    <t>AUXILIARES DE ENFERMERIA</t>
  </si>
  <si>
    <t>ENFERMERIA (JEFES TURNOS 24 HORA)</t>
  </si>
  <si>
    <t>AUXILIARES DE ENFERMERIA (TURNOS 24 HORAS)</t>
  </si>
  <si>
    <t>TOTALES</t>
  </si>
  <si>
    <t>RECURSO HUMANO SALUD MENTAL CONVENIO 014 2021 RIA</t>
  </si>
  <si>
    <t>SALUD MENTAL</t>
  </si>
  <si>
    <t>Lider</t>
  </si>
  <si>
    <t>NOHORA ESPERANZA PINILLA PINILLA</t>
  </si>
  <si>
    <t>Ps 8122 2021   Ps 5055 2022</t>
  </si>
  <si>
    <t>Liderar Y Acompañar Estratégicamente La Implementación De La Ruta De SM Para La Subred Centro Oriente.                
  Acompañamiento Técnico Para Alistamiento E Implementación De La Ruta De SM A Las Subredes Integradas</t>
  </si>
  <si>
    <t xml:space="preserve">Referente </t>
  </si>
  <si>
    <t>ANNY PAOLA BONILLA DUEÑAS</t>
  </si>
  <si>
    <t>Ps 8370 2021   Ps 5494 2022</t>
  </si>
  <si>
    <t>Liderar Y Acompañar Estratégicamente La Implementación De La Ruta De SM Para La Subred Centro Oriente.                
Acompañamiento Técnico Para Alistamiento E Implementación De La Ruta De SM A Las Subredes Integradas</t>
  </si>
  <si>
    <t xml:space="preserve">psicologos </t>
  </si>
  <si>
    <t>CINDY CAMILA SANCHEZ ARROYABE</t>
  </si>
  <si>
    <t>Ps 8346 2021   Ps 5495 2022</t>
  </si>
  <si>
    <t>LEIDY  LIZET PEREZ BONILLA</t>
  </si>
  <si>
    <t>Ps 5547 2022</t>
  </si>
  <si>
    <t>Consulta ambulatoria y Seguimientos</t>
  </si>
  <si>
    <t>trabajo social</t>
  </si>
  <si>
    <t>LINA JULIETH PINZON SAENZ</t>
  </si>
  <si>
    <t>Ps 8157 2021</t>
  </si>
  <si>
    <t>Coordinación De Articulaciones Sectoriales, intersectoriales Y Canalizacion</t>
  </si>
  <si>
    <t>LUDYS TATIANA VALOYES BLANDON</t>
  </si>
  <si>
    <t>Ps 8207 2021   Ps 5499 2022</t>
  </si>
  <si>
    <t>Teleconsulta y seguimiento</t>
  </si>
  <si>
    <t xml:space="preserve">Comunicador </t>
  </si>
  <si>
    <t>JUAN CARLOS SANTANDER ESPINOSA</t>
  </si>
  <si>
    <t>Ps 8332 2021   Ps 5498 2022</t>
  </si>
  <si>
    <t xml:space="preserve">Coordinación Proceso De Socialización Y Posicionamiento De La Rias Salud Mental                                                                               </t>
  </si>
  <si>
    <t xml:space="preserve">Psiquiatra </t>
  </si>
  <si>
    <t>JOSE RAFAEL  MIRANDA JIMENEZ</t>
  </si>
  <si>
    <t>Ps  3237 2022</t>
  </si>
  <si>
    <t xml:space="preserve">Acompañamiento En Procesos De Fortalecimiento De Capacidades,  Acompañamiento y Direccionamiento técnico en GPC                                                                             </t>
  </si>
  <si>
    <t xml:space="preserve">Apoyo administrativo </t>
  </si>
  <si>
    <t>YERLY CATHERINE ROJAS MORA</t>
  </si>
  <si>
    <t>Ps 8121 2021   Ps 5503 2022</t>
  </si>
  <si>
    <t>Apoyo administrativo, gestion documental.</t>
  </si>
  <si>
    <t>Tecnico en sistema</t>
  </si>
  <si>
    <t>MANUEL ALEXANDER VELEZ BELTRAN</t>
  </si>
  <si>
    <t>Ps 8155 2021</t>
  </si>
  <si>
    <t xml:space="preserve">Apoyo Técnico Para Manejo De Sistemas De Información En La Gestión En Tamizajes, Canalización, Atención Y Seguimientos A Usuarios.                                                   </t>
  </si>
  <si>
    <t>Medico</t>
  </si>
  <si>
    <t>MARIA CAMILA BALLEN CASTELLANOS</t>
  </si>
  <si>
    <t>Ps 5552 2022</t>
  </si>
  <si>
    <t>Consulta Ambulatoria, Aoyo en la unidad de Salud Mental, fortalecimiento a profesionales</t>
  </si>
  <si>
    <t xml:space="preserve">Gestores </t>
  </si>
  <si>
    <t>BRAYAN CAMILO GOMEZ GONZALEZ</t>
  </si>
  <si>
    <t>Ps 8345 2021</t>
  </si>
  <si>
    <t>Trazabilidad e Implementación De Tamizajes</t>
  </si>
  <si>
    <t>YENNY YOHANA ROLDAN BELTRAN</t>
  </si>
  <si>
    <t>Ps 8156 2021   Ps 5502 2022</t>
  </si>
  <si>
    <t xml:space="preserve">Gestión En Canalizaciones, pre agendamiento y   agendamiento
</t>
  </si>
  <si>
    <t>MAPS</t>
  </si>
  <si>
    <t>PENDIENTE POR CONTRATAR</t>
  </si>
  <si>
    <t>Consulta Ambulatoria.</t>
  </si>
  <si>
    <t>Odontologo</t>
  </si>
  <si>
    <t>enfermera</t>
  </si>
  <si>
    <t>psicoeducacion y triage.</t>
  </si>
  <si>
    <t>coordinador</t>
  </si>
  <si>
    <t>Liderar Y Acompañar Estratégicamente de la unidad movil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</si>
</sst>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name val="Calibri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1"/>
      <name val="Calibri"/>
      <family val="2"/>
    </font>
    <font>
      <sz val="11"/>
      <color rgb="FF000000"/>
      <name val="Calibri"/>
      <family val="2"/>
      <scheme val="minor"/>
    </font>
    <font>
      <b/>
      <sz val="14"/>
      <color rgb="FF000000"/>
      <name val="Calibri"/>
      <family val="2"/>
    </font>
    <font>
      <sz val="14"/>
      <name val="Calibri"/>
      <family val="2"/>
    </font>
    <font>
      <sz val="14"/>
      <color theme="1"/>
      <name val="Calibri"/>
      <family val="2"/>
      <scheme val="minor"/>
    </font>
    <font>
      <b/>
      <sz val="13"/>
      <color rgb="FF000000"/>
      <name val="Calibri"/>
      <family val="2"/>
    </font>
    <font>
      <sz val="13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Calibri"/>
      <family val="2"/>
    </font>
    <font>
      <sz val="12"/>
      <name val="Arial"/>
      <family val="2"/>
    </font>
    <font>
      <b/>
      <sz val="12"/>
      <color theme="1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4" tint="0.79998168889431442"/>
        <bgColor rgb="FFFFFF00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D9D9D9"/>
        <bgColor rgb="FFD9D9D9"/>
      </patternFill>
    </fill>
    <fill>
      <patternFill patternType="solid">
        <fgColor theme="0"/>
        <bgColor rgb="FFD9D9D9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rgb="FFFFFF00"/>
      </patternFill>
    </fill>
    <fill>
      <patternFill patternType="solid">
        <fgColor theme="8" tint="0.79998168889431442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7" fillId="0" borderId="0"/>
  </cellStyleXfs>
  <cellXfs count="93">
    <xf numFmtId="0" fontId="0" fillId="0" borderId="0" xfId="0"/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/>
    </xf>
    <xf numFmtId="0" fontId="3" fillId="0" borderId="15" xfId="0" applyFont="1" applyBorder="1" applyAlignment="1">
      <alignment horizontal="center" vertical="center"/>
    </xf>
    <xf numFmtId="0" fontId="6" fillId="0" borderId="0" xfId="0" applyFont="1"/>
    <xf numFmtId="0" fontId="7" fillId="0" borderId="3" xfId="0" applyFont="1" applyBorder="1" applyAlignment="1">
      <alignment horizontal="center"/>
    </xf>
    <xf numFmtId="9" fontId="0" fillId="0" borderId="21" xfId="1" applyFont="1" applyBorder="1" applyAlignment="1">
      <alignment horizontal="center"/>
    </xf>
    <xf numFmtId="9" fontId="0" fillId="0" borderId="22" xfId="1" applyFont="1" applyBorder="1" applyAlignment="1">
      <alignment horizontal="center"/>
    </xf>
    <xf numFmtId="9" fontId="0" fillId="0" borderId="25" xfId="1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9" fontId="2" fillId="0" borderId="28" xfId="0" applyNumberFormat="1" applyFont="1" applyBorder="1" applyAlignment="1">
      <alignment horizontal="center"/>
    </xf>
    <xf numFmtId="0" fontId="3" fillId="0" borderId="20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3" fontId="11" fillId="0" borderId="0" xfId="0" applyNumberFormat="1" applyFont="1"/>
    <xf numFmtId="0" fontId="11" fillId="0" borderId="0" xfId="0" applyFont="1"/>
    <xf numFmtId="3" fontId="11" fillId="6" borderId="0" xfId="0" applyNumberFormat="1" applyFont="1" applyFill="1"/>
    <xf numFmtId="0" fontId="11" fillId="0" borderId="29" xfId="0" applyFont="1" applyBorder="1"/>
    <xf numFmtId="3" fontId="0" fillId="0" borderId="20" xfId="0" applyNumberFormat="1" applyFont="1" applyBorder="1" applyAlignment="1">
      <alignment horizontal="center"/>
    </xf>
    <xf numFmtId="3" fontId="0" fillId="0" borderId="15" xfId="0" applyNumberFormat="1" applyFont="1" applyBorder="1" applyAlignment="1">
      <alignment horizontal="center"/>
    </xf>
    <xf numFmtId="3" fontId="0" fillId="0" borderId="24" xfId="0" applyNumberFormat="1" applyFont="1" applyBorder="1" applyAlignment="1">
      <alignment horizontal="center"/>
    </xf>
    <xf numFmtId="3" fontId="2" fillId="0" borderId="27" xfId="0" applyNumberFormat="1" applyFont="1" applyBorder="1" applyAlignment="1">
      <alignment horizontal="center"/>
    </xf>
    <xf numFmtId="3" fontId="11" fillId="7" borderId="0" xfId="0" applyNumberFormat="1" applyFont="1" applyFill="1"/>
    <xf numFmtId="0" fontId="0" fillId="8" borderId="0" xfId="0" applyFill="1"/>
    <xf numFmtId="0" fontId="12" fillId="3" borderId="3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/>
    </xf>
    <xf numFmtId="0" fontId="0" fillId="0" borderId="0" xfId="0" applyFont="1" applyAlignment="1"/>
    <xf numFmtId="0" fontId="15" fillId="3" borderId="3" xfId="0" applyFont="1" applyFill="1" applyBorder="1" applyAlignment="1">
      <alignment horizontal="center" vertical="center"/>
    </xf>
    <xf numFmtId="0" fontId="16" fillId="4" borderId="3" xfId="0" applyFont="1" applyFill="1" applyBorder="1" applyAlignment="1">
      <alignment horizontal="center"/>
    </xf>
    <xf numFmtId="3" fontId="4" fillId="0" borderId="20" xfId="0" applyNumberFormat="1" applyFont="1" applyBorder="1" applyAlignment="1">
      <alignment horizontal="center" vertical="center"/>
    </xf>
    <xf numFmtId="3" fontId="4" fillId="0" borderId="15" xfId="0" applyNumberFormat="1" applyFont="1" applyBorder="1" applyAlignment="1">
      <alignment horizontal="center" vertical="center"/>
    </xf>
    <xf numFmtId="3" fontId="4" fillId="0" borderId="24" xfId="0" applyNumberFormat="1" applyFont="1" applyBorder="1" applyAlignment="1">
      <alignment horizontal="center" vertical="center"/>
    </xf>
    <xf numFmtId="9" fontId="0" fillId="0" borderId="15" xfId="1" applyFont="1" applyBorder="1" applyAlignment="1">
      <alignment horizontal="center"/>
    </xf>
    <xf numFmtId="9" fontId="1" fillId="0" borderId="15" xfId="1" applyFont="1" applyBorder="1" applyAlignment="1">
      <alignment horizontal="center"/>
    </xf>
    <xf numFmtId="9" fontId="1" fillId="0" borderId="24" xfId="1" applyFont="1" applyBorder="1" applyAlignment="1">
      <alignment horizontal="center"/>
    </xf>
    <xf numFmtId="9" fontId="2" fillId="0" borderId="27" xfId="0" applyNumberFormat="1" applyFont="1" applyBorder="1" applyAlignment="1">
      <alignment horizontal="center"/>
    </xf>
    <xf numFmtId="0" fontId="18" fillId="0" borderId="36" xfId="2" applyFont="1" applyBorder="1" applyAlignment="1">
      <alignment horizontal="center" vertical="center"/>
    </xf>
    <xf numFmtId="0" fontId="18" fillId="2" borderId="36" xfId="2" applyFont="1" applyFill="1" applyBorder="1" applyAlignment="1">
      <alignment horizontal="center" vertical="center"/>
    </xf>
    <xf numFmtId="0" fontId="19" fillId="9" borderId="36" xfId="2" applyFont="1" applyFill="1" applyBorder="1" applyAlignment="1">
      <alignment horizontal="center" vertical="center"/>
    </xf>
    <xf numFmtId="0" fontId="12" fillId="3" borderId="39" xfId="0" applyFont="1" applyFill="1" applyBorder="1" applyAlignment="1">
      <alignment horizontal="center" vertical="center"/>
    </xf>
    <xf numFmtId="0" fontId="8" fillId="4" borderId="39" xfId="0" applyFont="1" applyFill="1" applyBorder="1" applyAlignment="1">
      <alignment horizontal="center"/>
    </xf>
    <xf numFmtId="0" fontId="0" fillId="0" borderId="15" xfId="0" applyBorder="1"/>
    <xf numFmtId="3" fontId="6" fillId="0" borderId="15" xfId="0" applyNumberFormat="1" applyFont="1" applyBorder="1" applyAlignment="1">
      <alignment horizontal="center"/>
    </xf>
    <xf numFmtId="0" fontId="6" fillId="0" borderId="15" xfId="0" applyFont="1" applyBorder="1"/>
    <xf numFmtId="0" fontId="20" fillId="0" borderId="15" xfId="0" applyFont="1" applyBorder="1" applyAlignment="1">
      <alignment horizontal="center" vertical="center"/>
    </xf>
    <xf numFmtId="0" fontId="0" fillId="0" borderId="0" xfId="0" applyFont="1"/>
    <xf numFmtId="3" fontId="14" fillId="0" borderId="15" xfId="0" applyNumberFormat="1" applyFont="1" applyBorder="1" applyAlignment="1">
      <alignment horizontal="center"/>
    </xf>
    <xf numFmtId="3" fontId="14" fillId="0" borderId="15" xfId="0" applyNumberFormat="1" applyFont="1" applyFill="1" applyBorder="1" applyAlignment="1">
      <alignment horizontal="center"/>
    </xf>
    <xf numFmtId="3" fontId="0" fillId="0" borderId="0" xfId="0" applyNumberFormat="1" applyAlignment="1">
      <alignment horizontal="center"/>
    </xf>
    <xf numFmtId="3" fontId="8" fillId="0" borderId="0" xfId="0" applyNumberFormat="1" applyFont="1" applyAlignment="1">
      <alignment horizontal="center"/>
    </xf>
    <xf numFmtId="0" fontId="0" fillId="0" borderId="15" xfId="0" applyBorder="1" applyAlignment="1">
      <alignment horizontal="left" vertical="top"/>
    </xf>
    <xf numFmtId="0" fontId="0" fillId="0" borderId="15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5" xfId="0" applyBorder="1" applyAlignment="1">
      <alignment vertical="top" wrapText="1"/>
    </xf>
    <xf numFmtId="0" fontId="0" fillId="0" borderId="15" xfId="0" applyBorder="1" applyAlignment="1">
      <alignment vertical="top"/>
    </xf>
    <xf numFmtId="0" fontId="0" fillId="0" borderId="15" xfId="0" applyFill="1" applyBorder="1"/>
    <xf numFmtId="0" fontId="12" fillId="3" borderId="6" xfId="0" applyFont="1" applyFill="1" applyBorder="1" applyAlignment="1">
      <alignment horizontal="center" vertical="center"/>
    </xf>
    <xf numFmtId="0" fontId="13" fillId="4" borderId="18" xfId="0" applyFont="1" applyFill="1" applyBorder="1"/>
    <xf numFmtId="0" fontId="12" fillId="3" borderId="16" xfId="0" applyFont="1" applyFill="1" applyBorder="1" applyAlignment="1">
      <alignment horizontal="center" vertical="center"/>
    </xf>
    <xf numFmtId="0" fontId="12" fillId="3" borderId="5" xfId="0" applyFont="1" applyFill="1" applyBorder="1" applyAlignment="1">
      <alignment horizontal="center" vertical="center"/>
    </xf>
    <xf numFmtId="0" fontId="12" fillId="3" borderId="17" xfId="0" applyFont="1" applyFill="1" applyBorder="1" applyAlignment="1">
      <alignment horizontal="center" vertical="center"/>
    </xf>
    <xf numFmtId="0" fontId="22" fillId="5" borderId="23" xfId="0" applyFont="1" applyFill="1" applyBorder="1" applyAlignment="1">
      <alignment horizontal="center" vertical="center" wrapText="1"/>
    </xf>
    <xf numFmtId="0" fontId="22" fillId="5" borderId="37" xfId="0" applyFont="1" applyFill="1" applyBorder="1" applyAlignment="1">
      <alignment horizontal="center" vertical="center" wrapText="1"/>
    </xf>
    <xf numFmtId="0" fontId="22" fillId="5" borderId="38" xfId="0" applyFont="1" applyFill="1" applyBorder="1" applyAlignment="1">
      <alignment horizontal="center" vertical="center" wrapText="1"/>
    </xf>
    <xf numFmtId="0" fontId="22" fillId="5" borderId="15" xfId="0" applyFont="1" applyFill="1" applyBorder="1" applyAlignment="1">
      <alignment horizontal="center" vertical="center" wrapText="1"/>
    </xf>
    <xf numFmtId="0" fontId="8" fillId="0" borderId="30" xfId="0" applyFont="1" applyBorder="1" applyAlignment="1">
      <alignment horizontal="center"/>
    </xf>
    <xf numFmtId="0" fontId="2" fillId="0" borderId="15" xfId="0" applyFont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3" fillId="2" borderId="6" xfId="0" applyFont="1" applyFill="1" applyBorder="1" applyAlignment="1">
      <alignment horizontal="center" vertical="center"/>
    </xf>
    <xf numFmtId="0" fontId="5" fillId="0" borderId="9" xfId="0" applyFont="1" applyBorder="1"/>
    <xf numFmtId="0" fontId="3" fillId="2" borderId="12" xfId="0" applyFont="1" applyFill="1" applyBorder="1" applyAlignment="1">
      <alignment horizontal="center" vertical="center"/>
    </xf>
    <xf numFmtId="0" fontId="5" fillId="0" borderId="12" xfId="0" applyFont="1" applyBorder="1"/>
    <xf numFmtId="0" fontId="9" fillId="5" borderId="19" xfId="0" applyFont="1" applyFill="1" applyBorder="1" applyAlignment="1">
      <alignment horizontal="center" vertical="center" wrapText="1"/>
    </xf>
    <xf numFmtId="0" fontId="5" fillId="0" borderId="19" xfId="0" applyFont="1" applyBorder="1"/>
    <xf numFmtId="0" fontId="5" fillId="0" borderId="23" xfId="0" applyFont="1" applyBorder="1"/>
    <xf numFmtId="0" fontId="9" fillId="5" borderId="26" xfId="0" applyFont="1" applyFill="1" applyBorder="1" applyAlignment="1">
      <alignment horizontal="center" vertical="center"/>
    </xf>
    <xf numFmtId="0" fontId="10" fillId="0" borderId="27" xfId="0" applyFont="1" applyBorder="1"/>
    <xf numFmtId="0" fontId="19" fillId="9" borderId="31" xfId="2" applyFont="1" applyFill="1" applyBorder="1" applyAlignment="1">
      <alignment horizontal="center" vertical="center"/>
    </xf>
    <xf numFmtId="0" fontId="21" fillId="10" borderId="35" xfId="2" applyFont="1" applyFill="1" applyBorder="1"/>
    <xf numFmtId="0" fontId="19" fillId="9" borderId="32" xfId="2" applyFont="1" applyFill="1" applyBorder="1" applyAlignment="1">
      <alignment horizontal="center" vertical="center"/>
    </xf>
    <xf numFmtId="0" fontId="21" fillId="10" borderId="33" xfId="2" applyFont="1" applyFill="1" applyBorder="1"/>
    <xf numFmtId="0" fontId="21" fillId="10" borderId="34" xfId="2" applyFont="1" applyFill="1" applyBorder="1"/>
  </cellXfs>
  <cellStyles count="3">
    <cellStyle name="Normal" xfId="0" builtinId="0"/>
    <cellStyle name="Normal 2" xfId="2" xr:uid="{00000000-0005-0000-0000-00002F000000}"/>
    <cellStyle name="Porcentaje" xfId="1" builtinId="5"/>
  </cellStyles>
  <dxfs count="36">
    <dxf>
      <fill>
        <patternFill patternType="solid">
          <fgColor rgb="FFDDF2F0"/>
          <bgColor rgb="FFDDF2F0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B4A7D6"/>
          <bgColor rgb="FFB4A7D6"/>
        </patternFill>
      </fill>
    </dxf>
    <dxf>
      <fill>
        <patternFill patternType="solid">
          <fgColor rgb="FFDDF2F0"/>
          <bgColor rgb="FFDDF2F0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B4A7D6"/>
          <bgColor rgb="FFB4A7D6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BDBDBD"/>
          <bgColor rgb="FFBDBDBD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BDBDBD"/>
          <bgColor rgb="FFBDBDBD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BDBDBD"/>
          <bgColor rgb="FFBDBDBD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BDBDBD"/>
          <bgColor rgb="FFBDBDBD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BDBDBD"/>
          <bgColor rgb="FFBDBDBD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BDBDBD"/>
          <bgColor rgb="FFBDBDBD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BDBDBD"/>
          <bgColor rgb="FFBDBDBD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BDBDBD"/>
          <bgColor rgb="FFBDBDBD"/>
        </patternFill>
      </fill>
    </dxf>
  </dxfs>
  <tableStyles count="13" defaultTableStyle="TableStyleMedium2" defaultPivotStyle="PivotStyleLight16">
    <tableStyle name="SAN BLAS-style" pivot="0" count="3" xr9:uid="{00000000-0011-0000-FFFF-FFFF00000000}">
      <tableStyleElement type="headerRow" dxfId="35"/>
      <tableStyleElement type="firstRowStripe" dxfId="34"/>
      <tableStyleElement type="secondRowStripe" dxfId="33"/>
    </tableStyle>
    <tableStyle name="SAN BLAS-style 2" pivot="0" count="3" xr9:uid="{00000000-0011-0000-FFFF-FFFF01000000}">
      <tableStyleElement type="headerRow" dxfId="32"/>
      <tableStyleElement type="firstRowStripe" dxfId="31"/>
      <tableStyleElement type="secondRowStripe" dxfId="30"/>
    </tableStyle>
    <tableStyle name="SAN BLAS-style 3" pivot="0" count="3" xr9:uid="{00000000-0011-0000-FFFF-FFFF02000000}">
      <tableStyleElement type="headerRow" dxfId="29"/>
      <tableStyleElement type="firstRowStripe" dxfId="28"/>
      <tableStyleElement type="secondRowStripe" dxfId="27"/>
    </tableStyle>
    <tableStyle name="SAN BLAS-style 4" pivot="0" count="3" xr9:uid="{00000000-0011-0000-FFFF-FFFF03000000}">
      <tableStyleElement type="headerRow" dxfId="26"/>
      <tableStyleElement type="firstRowStripe" dxfId="25"/>
      <tableStyleElement type="secondRowStripe" dxfId="24"/>
    </tableStyle>
    <tableStyle name="SAN BLAS-style 5" pivot="0" count="2" xr9:uid="{00000000-0011-0000-FFFF-FFFF04000000}">
      <tableStyleElement type="firstRowStripe" dxfId="23"/>
      <tableStyleElement type="secondRowStripe" dxfId="22"/>
    </tableStyle>
    <tableStyle name="SAN BLAS-style 6" pivot="0" count="3" xr9:uid="{00000000-0011-0000-FFFF-FFFF05000000}">
      <tableStyleElement type="headerRow" dxfId="21"/>
      <tableStyleElement type="firstRowStripe" dxfId="20"/>
      <tableStyleElement type="secondRowStripe" dxfId="19"/>
    </tableStyle>
    <tableStyle name="SAN BLAS-style 7" pivot="0" count="2" xr9:uid="{00000000-0011-0000-FFFF-FFFF06000000}">
      <tableStyleElement type="firstRowStripe" dxfId="18"/>
      <tableStyleElement type="secondRowStripe" dxfId="17"/>
    </tableStyle>
    <tableStyle name="SAN BLAS-style 8" pivot="0" count="3" xr9:uid="{00000000-0011-0000-FFFF-FFFF07000000}">
      <tableStyleElement type="headerRow" dxfId="16"/>
      <tableStyleElement type="firstRowStripe" dxfId="15"/>
      <tableStyleElement type="secondRowStripe" dxfId="14"/>
    </tableStyle>
    <tableStyle name="SAN BLAS-style 9" pivot="0" count="2" xr9:uid="{00000000-0011-0000-FFFF-FFFF08000000}">
      <tableStyleElement type="firstRowStripe" dxfId="13"/>
      <tableStyleElement type="secondRowStripe" dxfId="12"/>
    </tableStyle>
    <tableStyle name="SAN BLAS-style 10" pivot="0" count="3" xr9:uid="{00000000-0011-0000-FFFF-FFFF09000000}">
      <tableStyleElement type="headerRow" dxfId="11"/>
      <tableStyleElement type="firstRowStripe" dxfId="10"/>
      <tableStyleElement type="secondRowStripe" dxfId="9"/>
    </tableStyle>
    <tableStyle name="SAN BLAS-style 11" pivot="0" count="3" xr9:uid="{00000000-0011-0000-FFFF-FFFF0A000000}">
      <tableStyleElement type="headerRow" dxfId="8"/>
      <tableStyleElement type="firstRowStripe" dxfId="7"/>
      <tableStyleElement type="secondRowStripe" dxfId="6"/>
    </tableStyle>
    <tableStyle name="SAN BLAS-style 12" pivot="0" count="3" xr9:uid="{00000000-0011-0000-FFFF-FFFF0B000000}">
      <tableStyleElement type="headerRow" dxfId="5"/>
      <tableStyleElement type="firstRowStripe" dxfId="4"/>
      <tableStyleElement type="secondRowStripe" dxfId="3"/>
    </tableStyle>
    <tableStyle name="SAN BLAS-style 13" pivot="0" count="3" xr9:uid="{00000000-0011-0000-FFFF-FFFF0C000000}">
      <tableStyleElement type="headerRow" dxfId="2"/>
      <tableStyleElement type="firstRowStripe" dxfId="1"/>
      <tableStyleElement type="second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16ED72-B4E9-48D6-A195-88849909BED2}">
  <dimension ref="B2:F14"/>
  <sheetViews>
    <sheetView workbookViewId="0">
      <selection activeCell="F13" sqref="F13"/>
    </sheetView>
  </sheetViews>
  <sheetFormatPr baseColWidth="10" defaultRowHeight="15" x14ac:dyDescent="0.25"/>
  <cols>
    <col min="2" max="2" width="19.7109375" customWidth="1"/>
    <col min="3" max="3" width="48" customWidth="1"/>
    <col min="4" max="4" width="18.7109375" customWidth="1"/>
    <col min="5" max="5" width="21" customWidth="1"/>
    <col min="6" max="6" width="18.7109375" customWidth="1"/>
  </cols>
  <sheetData>
    <row r="2" spans="2:6" ht="15.75" thickBot="1" x14ac:dyDescent="0.3"/>
    <row r="3" spans="2:6" ht="19.5" thickBot="1" x14ac:dyDescent="0.3">
      <c r="B3" s="66" t="s">
        <v>17</v>
      </c>
      <c r="C3" s="68" t="s">
        <v>33</v>
      </c>
      <c r="D3" s="69"/>
      <c r="E3" s="69"/>
      <c r="F3" s="70"/>
    </row>
    <row r="4" spans="2:6" ht="18.75" x14ac:dyDescent="0.3">
      <c r="B4" s="67"/>
      <c r="C4" s="49" t="s">
        <v>36</v>
      </c>
      <c r="D4" s="50" t="s">
        <v>37</v>
      </c>
      <c r="E4" s="50"/>
      <c r="F4" s="50" t="s">
        <v>41</v>
      </c>
    </row>
    <row r="5" spans="2:6" ht="18.75" x14ac:dyDescent="0.3">
      <c r="B5" s="71" t="s">
        <v>22</v>
      </c>
      <c r="C5" s="54" t="s">
        <v>34</v>
      </c>
      <c r="D5" s="56">
        <v>13</v>
      </c>
      <c r="E5" s="52"/>
      <c r="F5" s="56">
        <v>13</v>
      </c>
    </row>
    <row r="6" spans="2:6" ht="18.75" x14ac:dyDescent="0.3">
      <c r="B6" s="72"/>
      <c r="C6" s="54" t="s">
        <v>35</v>
      </c>
      <c r="D6" s="56">
        <v>7</v>
      </c>
      <c r="E6" s="52"/>
      <c r="F6" s="56">
        <v>7</v>
      </c>
    </row>
    <row r="7" spans="2:6" ht="18.75" x14ac:dyDescent="0.3">
      <c r="B7" s="72"/>
      <c r="C7" s="54" t="s">
        <v>39</v>
      </c>
      <c r="D7" s="56">
        <v>10</v>
      </c>
      <c r="E7" s="52"/>
      <c r="F7" s="56">
        <v>10</v>
      </c>
    </row>
    <row r="8" spans="2:6" ht="18.75" x14ac:dyDescent="0.3">
      <c r="B8" s="73"/>
      <c r="C8" s="54" t="s">
        <v>38</v>
      </c>
      <c r="D8" s="56">
        <v>40</v>
      </c>
      <c r="E8" s="52"/>
      <c r="F8" s="56">
        <v>40</v>
      </c>
    </row>
    <row r="9" spans="2:6" ht="18.75" x14ac:dyDescent="0.3">
      <c r="B9" s="74" t="s">
        <v>23</v>
      </c>
      <c r="C9" s="54" t="s">
        <v>34</v>
      </c>
      <c r="D9" s="56">
        <v>13</v>
      </c>
      <c r="E9" s="52"/>
      <c r="F9" s="56">
        <v>13</v>
      </c>
    </row>
    <row r="10" spans="2:6" ht="18.75" x14ac:dyDescent="0.3">
      <c r="B10" s="74"/>
      <c r="C10" s="54" t="s">
        <v>35</v>
      </c>
      <c r="D10" s="56">
        <v>3</v>
      </c>
      <c r="E10" s="52"/>
      <c r="F10" s="56">
        <v>3</v>
      </c>
    </row>
    <row r="11" spans="2:6" ht="18.75" x14ac:dyDescent="0.3">
      <c r="B11" s="74"/>
      <c r="C11" s="54" t="s">
        <v>39</v>
      </c>
      <c r="D11" s="56">
        <v>10</v>
      </c>
      <c r="E11" s="52"/>
      <c r="F11" s="56">
        <v>10</v>
      </c>
    </row>
    <row r="12" spans="2:6" ht="18.75" x14ac:dyDescent="0.3">
      <c r="B12" s="74"/>
      <c r="C12" s="54" t="s">
        <v>40</v>
      </c>
      <c r="D12" s="57">
        <v>40</v>
      </c>
      <c r="E12" s="53"/>
      <c r="F12" s="57">
        <v>40</v>
      </c>
    </row>
    <row r="13" spans="2:6" ht="18.75" x14ac:dyDescent="0.3">
      <c r="C13" s="55"/>
      <c r="F13" s="59">
        <f t="shared" ref="F13" si="0">SUM(F5:F12)</f>
        <v>136</v>
      </c>
    </row>
    <row r="14" spans="2:6" x14ac:dyDescent="0.25">
      <c r="F14" s="58"/>
    </row>
  </sheetData>
  <mergeCells count="4">
    <mergeCell ref="B3:B4"/>
    <mergeCell ref="C3:F3"/>
    <mergeCell ref="B5:B8"/>
    <mergeCell ref="B9:B1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09C9C-52CF-4378-89EE-4D9BB0A6DB92}">
  <dimension ref="B2:H20"/>
  <sheetViews>
    <sheetView tabSelected="1" workbookViewId="0">
      <selection activeCell="H14" sqref="H14"/>
    </sheetView>
  </sheetViews>
  <sheetFormatPr baseColWidth="10" defaultRowHeight="15" x14ac:dyDescent="0.25"/>
  <cols>
    <col min="2" max="2" width="24.5703125" customWidth="1"/>
    <col min="3" max="3" width="28.7109375" customWidth="1"/>
    <col min="4" max="4" width="35.42578125" customWidth="1"/>
    <col min="5" max="5" width="13" customWidth="1"/>
    <col min="6" max="6" width="15.5703125" customWidth="1"/>
    <col min="8" max="8" width="101.85546875" customWidth="1"/>
  </cols>
  <sheetData>
    <row r="2" spans="2:8" ht="18.75" x14ac:dyDescent="0.3">
      <c r="B2" s="75" t="s">
        <v>42</v>
      </c>
      <c r="C2" s="75"/>
      <c r="D2" s="75"/>
      <c r="E2" s="75"/>
      <c r="F2" s="75"/>
      <c r="G2" s="75"/>
      <c r="H2" s="75"/>
    </row>
    <row r="3" spans="2:8" ht="39.75" customHeight="1" x14ac:dyDescent="0.25">
      <c r="B3" s="76" t="s">
        <v>43</v>
      </c>
      <c r="C3" s="51" t="s">
        <v>44</v>
      </c>
      <c r="D3" s="60" t="s">
        <v>45</v>
      </c>
      <c r="E3" s="61" t="s">
        <v>46</v>
      </c>
      <c r="F3" s="62">
        <v>51968910</v>
      </c>
      <c r="G3" s="62">
        <v>1</v>
      </c>
      <c r="H3" s="63" t="s">
        <v>47</v>
      </c>
    </row>
    <row r="4" spans="2:8" ht="63.75" customHeight="1" x14ac:dyDescent="0.25">
      <c r="B4" s="76"/>
      <c r="C4" s="51" t="s">
        <v>48</v>
      </c>
      <c r="D4" s="60" t="s">
        <v>49</v>
      </c>
      <c r="E4" s="61" t="s">
        <v>50</v>
      </c>
      <c r="F4" s="62">
        <v>52927042</v>
      </c>
      <c r="G4" s="62">
        <v>1</v>
      </c>
      <c r="H4" s="63" t="s">
        <v>51</v>
      </c>
    </row>
    <row r="5" spans="2:8" ht="30" x14ac:dyDescent="0.25">
      <c r="B5" s="76"/>
      <c r="C5" s="51" t="s">
        <v>52</v>
      </c>
      <c r="D5" s="60" t="s">
        <v>53</v>
      </c>
      <c r="E5" s="61" t="s">
        <v>54</v>
      </c>
      <c r="F5" s="62">
        <v>1031150157</v>
      </c>
      <c r="G5" s="62">
        <v>1</v>
      </c>
      <c r="H5" s="64"/>
    </row>
    <row r="6" spans="2:8" ht="24" customHeight="1" x14ac:dyDescent="0.25">
      <c r="B6" s="76"/>
      <c r="C6" s="51" t="s">
        <v>52</v>
      </c>
      <c r="D6" s="60" t="s">
        <v>55</v>
      </c>
      <c r="E6" s="61" t="s">
        <v>56</v>
      </c>
      <c r="F6" s="62">
        <v>1049372874</v>
      </c>
      <c r="G6" s="62">
        <v>1</v>
      </c>
      <c r="H6" s="63" t="s">
        <v>57</v>
      </c>
    </row>
    <row r="7" spans="2:8" ht="27.75" customHeight="1" x14ac:dyDescent="0.25">
      <c r="B7" s="76"/>
      <c r="C7" s="51" t="s">
        <v>58</v>
      </c>
      <c r="D7" s="60" t="s">
        <v>59</v>
      </c>
      <c r="E7" s="61" t="s">
        <v>60</v>
      </c>
      <c r="F7" s="62">
        <v>1026273836</v>
      </c>
      <c r="G7" s="62">
        <v>1</v>
      </c>
      <c r="H7" s="63" t="s">
        <v>61</v>
      </c>
    </row>
    <row r="8" spans="2:8" ht="30" x14ac:dyDescent="0.25">
      <c r="B8" s="76"/>
      <c r="C8" s="51" t="s">
        <v>58</v>
      </c>
      <c r="D8" s="60" t="s">
        <v>62</v>
      </c>
      <c r="E8" s="61" t="s">
        <v>63</v>
      </c>
      <c r="F8" s="62">
        <v>39319062</v>
      </c>
      <c r="G8" s="62">
        <v>1</v>
      </c>
      <c r="H8" s="63" t="s">
        <v>64</v>
      </c>
    </row>
    <row r="9" spans="2:8" ht="30" x14ac:dyDescent="0.25">
      <c r="B9" s="76"/>
      <c r="C9" s="51" t="s">
        <v>65</v>
      </c>
      <c r="D9" s="60" t="s">
        <v>66</v>
      </c>
      <c r="E9" s="61" t="s">
        <v>67</v>
      </c>
      <c r="F9" s="62">
        <v>16713586</v>
      </c>
      <c r="G9" s="62">
        <v>1</v>
      </c>
      <c r="H9" s="63" t="s">
        <v>68</v>
      </c>
    </row>
    <row r="10" spans="2:8" ht="30" x14ac:dyDescent="0.25">
      <c r="B10" s="76"/>
      <c r="C10" s="51" t="s">
        <v>69</v>
      </c>
      <c r="D10" s="60" t="s">
        <v>70</v>
      </c>
      <c r="E10" s="61" t="s">
        <v>71</v>
      </c>
      <c r="F10" s="62">
        <v>84451899</v>
      </c>
      <c r="G10" s="62">
        <v>1</v>
      </c>
      <c r="H10" s="63" t="s">
        <v>72</v>
      </c>
    </row>
    <row r="11" spans="2:8" ht="30" x14ac:dyDescent="0.25">
      <c r="B11" s="76"/>
      <c r="C11" s="51" t="s">
        <v>73</v>
      </c>
      <c r="D11" s="60" t="s">
        <v>74</v>
      </c>
      <c r="E11" s="61" t="s">
        <v>75</v>
      </c>
      <c r="F11" s="62">
        <v>1014220320</v>
      </c>
      <c r="G11" s="62">
        <v>1</v>
      </c>
      <c r="H11" s="63" t="s">
        <v>76</v>
      </c>
    </row>
    <row r="12" spans="2:8" ht="30" x14ac:dyDescent="0.25">
      <c r="B12" s="76"/>
      <c r="C12" s="51" t="s">
        <v>77</v>
      </c>
      <c r="D12" s="60" t="s">
        <v>78</v>
      </c>
      <c r="E12" s="61" t="s">
        <v>79</v>
      </c>
      <c r="F12" s="62">
        <v>1073513645</v>
      </c>
      <c r="G12" s="62">
        <v>1</v>
      </c>
      <c r="H12" s="63" t="s">
        <v>80</v>
      </c>
    </row>
    <row r="13" spans="2:8" x14ac:dyDescent="0.25">
      <c r="B13" s="76"/>
      <c r="C13" s="51" t="s">
        <v>81</v>
      </c>
      <c r="D13" s="60" t="s">
        <v>82</v>
      </c>
      <c r="E13" s="61" t="s">
        <v>83</v>
      </c>
      <c r="F13" s="62">
        <v>1015434752</v>
      </c>
      <c r="G13" s="62">
        <v>1</v>
      </c>
      <c r="H13" s="63" t="s">
        <v>84</v>
      </c>
    </row>
    <row r="14" spans="2:8" x14ac:dyDescent="0.25">
      <c r="B14" s="76"/>
      <c r="C14" s="51" t="s">
        <v>85</v>
      </c>
      <c r="D14" s="60" t="s">
        <v>86</v>
      </c>
      <c r="E14" s="61" t="s">
        <v>87</v>
      </c>
      <c r="F14" s="62">
        <v>1000989960</v>
      </c>
      <c r="G14" s="62">
        <v>1</v>
      </c>
      <c r="H14" s="63" t="s">
        <v>88</v>
      </c>
    </row>
    <row r="15" spans="2:8" ht="30" x14ac:dyDescent="0.25">
      <c r="B15" s="76"/>
      <c r="C15" s="51" t="s">
        <v>85</v>
      </c>
      <c r="D15" s="60" t="s">
        <v>89</v>
      </c>
      <c r="E15" s="61" t="s">
        <v>90</v>
      </c>
      <c r="F15" s="62">
        <v>20744199</v>
      </c>
      <c r="G15" s="62">
        <v>1</v>
      </c>
      <c r="H15" s="63" t="s">
        <v>91</v>
      </c>
    </row>
    <row r="16" spans="2:8" x14ac:dyDescent="0.25">
      <c r="B16" s="76" t="s">
        <v>92</v>
      </c>
      <c r="C16" s="51" t="s">
        <v>81</v>
      </c>
      <c r="D16" s="60" t="s">
        <v>93</v>
      </c>
      <c r="E16" s="62"/>
      <c r="F16" s="62"/>
      <c r="G16" s="62">
        <v>1</v>
      </c>
      <c r="H16" s="63" t="s">
        <v>94</v>
      </c>
    </row>
    <row r="17" spans="2:8" x14ac:dyDescent="0.25">
      <c r="B17" s="76"/>
      <c r="C17" s="51" t="s">
        <v>52</v>
      </c>
      <c r="D17" s="60" t="s">
        <v>93</v>
      </c>
      <c r="E17" s="62"/>
      <c r="F17" s="62"/>
      <c r="G17" s="62">
        <v>1</v>
      </c>
      <c r="H17" s="63" t="s">
        <v>94</v>
      </c>
    </row>
    <row r="18" spans="2:8" x14ac:dyDescent="0.25">
      <c r="B18" s="76"/>
      <c r="C18" s="65" t="s">
        <v>95</v>
      </c>
      <c r="D18" s="60" t="s">
        <v>93</v>
      </c>
      <c r="E18" s="62"/>
      <c r="F18" s="62"/>
      <c r="G18" s="62">
        <v>1</v>
      </c>
      <c r="H18" s="63" t="s">
        <v>94</v>
      </c>
    </row>
    <row r="19" spans="2:8" x14ac:dyDescent="0.25">
      <c r="B19" s="76"/>
      <c r="C19" s="65" t="s">
        <v>96</v>
      </c>
      <c r="D19" s="60" t="s">
        <v>93</v>
      </c>
      <c r="E19" s="62"/>
      <c r="F19" s="62"/>
      <c r="G19" s="62">
        <v>1</v>
      </c>
      <c r="H19" s="63" t="s">
        <v>97</v>
      </c>
    </row>
    <row r="20" spans="2:8" x14ac:dyDescent="0.25">
      <c r="B20" s="76"/>
      <c r="C20" s="65" t="s">
        <v>98</v>
      </c>
      <c r="D20" s="60" t="s">
        <v>93</v>
      </c>
      <c r="E20" s="62"/>
      <c r="F20" s="62"/>
      <c r="G20" s="62">
        <v>1</v>
      </c>
      <c r="H20" s="63" t="s">
        <v>99</v>
      </c>
    </row>
  </sheetData>
  <mergeCells count="3">
    <mergeCell ref="B2:H2"/>
    <mergeCell ref="B3:B15"/>
    <mergeCell ref="B16:B2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58C8CF-43F6-4AEE-8324-60AE76278D4A}">
  <dimension ref="B1:P9"/>
  <sheetViews>
    <sheetView workbookViewId="0">
      <selection activeCell="E33" sqref="E33"/>
    </sheetView>
  </sheetViews>
  <sheetFormatPr baseColWidth="10" defaultRowHeight="15" x14ac:dyDescent="0.25"/>
  <cols>
    <col min="2" max="2" width="21.7109375" customWidth="1"/>
  </cols>
  <sheetData>
    <row r="1" spans="2:16" ht="15.75" thickBot="1" x14ac:dyDescent="0.3"/>
    <row r="2" spans="2:16" s="15" customFormat="1" ht="19.5" thickBot="1" x14ac:dyDescent="0.35">
      <c r="B2" s="77" t="s">
        <v>0</v>
      </c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16" t="s">
        <v>1</v>
      </c>
    </row>
    <row r="3" spans="2:16" ht="15.75" thickBot="1" x14ac:dyDescent="0.3">
      <c r="B3" s="1"/>
      <c r="C3" s="2"/>
      <c r="D3" s="3" t="s">
        <v>2</v>
      </c>
      <c r="E3" s="3" t="s">
        <v>3</v>
      </c>
      <c r="F3" s="3" t="s">
        <v>4</v>
      </c>
      <c r="G3" s="3" t="s">
        <v>5</v>
      </c>
      <c r="H3" s="3" t="s">
        <v>6</v>
      </c>
      <c r="I3" s="3" t="s">
        <v>7</v>
      </c>
      <c r="J3" s="3" t="s">
        <v>8</v>
      </c>
      <c r="K3" s="3" t="s">
        <v>9</v>
      </c>
      <c r="L3" s="3" t="s">
        <v>10</v>
      </c>
      <c r="M3" s="3" t="s">
        <v>11</v>
      </c>
      <c r="N3" s="3" t="s">
        <v>12</v>
      </c>
      <c r="O3" s="3" t="s">
        <v>13</v>
      </c>
      <c r="P3" s="2"/>
    </row>
    <row r="4" spans="2:16" ht="15.75" thickBot="1" x14ac:dyDescent="0.3">
      <c r="B4" s="79" t="s">
        <v>14</v>
      </c>
      <c r="C4" s="4">
        <v>2021</v>
      </c>
      <c r="D4" s="5">
        <v>134</v>
      </c>
      <c r="E4" s="5">
        <v>130</v>
      </c>
      <c r="F4" s="5">
        <v>164</v>
      </c>
      <c r="G4" s="5">
        <v>164</v>
      </c>
      <c r="H4" s="5">
        <v>160</v>
      </c>
      <c r="I4" s="5">
        <v>182</v>
      </c>
      <c r="J4" s="5">
        <v>140</v>
      </c>
      <c r="K4" s="5">
        <v>149</v>
      </c>
      <c r="L4" s="5">
        <v>178</v>
      </c>
      <c r="M4" s="5">
        <v>165</v>
      </c>
      <c r="N4" s="5">
        <v>177</v>
      </c>
      <c r="O4" s="6">
        <v>113</v>
      </c>
      <c r="P4" s="5">
        <f>SUM(D4:O4)</f>
        <v>1856</v>
      </c>
    </row>
    <row r="5" spans="2:16" ht="23.25" customHeight="1" thickBot="1" x14ac:dyDescent="0.3">
      <c r="B5" s="80"/>
      <c r="C5" s="7">
        <v>2022</v>
      </c>
      <c r="D5" s="8">
        <v>150</v>
      </c>
      <c r="E5" s="8">
        <v>123</v>
      </c>
      <c r="F5" s="8">
        <v>215</v>
      </c>
      <c r="G5" s="8">
        <v>197</v>
      </c>
      <c r="H5" s="8">
        <v>181</v>
      </c>
      <c r="I5" s="8">
        <v>181</v>
      </c>
      <c r="J5" s="8">
        <v>177</v>
      </c>
      <c r="K5" s="8"/>
      <c r="L5" s="8"/>
      <c r="M5" s="8"/>
      <c r="N5" s="8"/>
      <c r="O5" s="9"/>
      <c r="P5" s="8">
        <f t="shared" ref="P5:P7" si="0">SUM(D5:O5)</f>
        <v>1224</v>
      </c>
    </row>
    <row r="6" spans="2:16" ht="21.75" customHeight="1" thickBot="1" x14ac:dyDescent="0.3">
      <c r="B6" s="81" t="s">
        <v>15</v>
      </c>
      <c r="C6" s="7">
        <v>2021</v>
      </c>
      <c r="D6" s="8">
        <v>172</v>
      </c>
      <c r="E6" s="8">
        <v>187</v>
      </c>
      <c r="F6" s="8">
        <v>157</v>
      </c>
      <c r="G6" s="8">
        <v>158</v>
      </c>
      <c r="H6" s="8">
        <v>148</v>
      </c>
      <c r="I6" s="8">
        <v>158</v>
      </c>
      <c r="J6" s="8">
        <v>147</v>
      </c>
      <c r="K6" s="8">
        <v>184</v>
      </c>
      <c r="L6" s="8">
        <v>186</v>
      </c>
      <c r="M6" s="8">
        <v>165</v>
      </c>
      <c r="N6" s="8">
        <v>175</v>
      </c>
      <c r="O6" s="9">
        <v>162</v>
      </c>
      <c r="P6" s="8">
        <f t="shared" si="0"/>
        <v>1999</v>
      </c>
    </row>
    <row r="7" spans="2:16" ht="21.75" customHeight="1" x14ac:dyDescent="0.25">
      <c r="B7" s="82"/>
      <c r="C7" s="10">
        <v>2022</v>
      </c>
      <c r="D7" s="11">
        <v>128</v>
      </c>
      <c r="E7" s="11">
        <v>163</v>
      </c>
      <c r="F7" s="11">
        <v>142</v>
      </c>
      <c r="G7" s="11">
        <v>106</v>
      </c>
      <c r="H7" s="11">
        <v>128</v>
      </c>
      <c r="I7" s="11">
        <v>132</v>
      </c>
      <c r="J7" s="11">
        <v>144</v>
      </c>
      <c r="K7" s="11"/>
      <c r="L7" s="11"/>
      <c r="M7" s="11"/>
      <c r="N7" s="11"/>
      <c r="O7" s="12"/>
      <c r="P7" s="11">
        <f t="shared" si="0"/>
        <v>943</v>
      </c>
    </row>
    <row r="8" spans="2:16" ht="24" customHeight="1" x14ac:dyDescent="0.25">
      <c r="B8" s="13" t="s">
        <v>16</v>
      </c>
      <c r="C8" s="14">
        <v>2021</v>
      </c>
      <c r="D8" s="13">
        <f>D4+D6</f>
        <v>306</v>
      </c>
      <c r="E8" s="13">
        <f t="shared" ref="E8:P9" si="1">E4+E6</f>
        <v>317</v>
      </c>
      <c r="F8" s="13">
        <f t="shared" si="1"/>
        <v>321</v>
      </c>
      <c r="G8" s="13">
        <f t="shared" si="1"/>
        <v>322</v>
      </c>
      <c r="H8" s="13">
        <f t="shared" si="1"/>
        <v>308</v>
      </c>
      <c r="I8" s="13">
        <f t="shared" si="1"/>
        <v>340</v>
      </c>
      <c r="J8" s="13">
        <f t="shared" si="1"/>
        <v>287</v>
      </c>
      <c r="K8" s="13">
        <f t="shared" si="1"/>
        <v>333</v>
      </c>
      <c r="L8" s="13">
        <f t="shared" si="1"/>
        <v>364</v>
      </c>
      <c r="M8" s="13">
        <f t="shared" si="1"/>
        <v>330</v>
      </c>
      <c r="N8" s="13">
        <f t="shared" si="1"/>
        <v>352</v>
      </c>
      <c r="O8" s="13">
        <f t="shared" si="1"/>
        <v>275</v>
      </c>
      <c r="P8" s="13">
        <f t="shared" si="1"/>
        <v>3855</v>
      </c>
    </row>
    <row r="9" spans="2:16" ht="32.25" customHeight="1" x14ac:dyDescent="0.25">
      <c r="B9" s="13" t="s">
        <v>16</v>
      </c>
      <c r="C9" s="14">
        <v>2022</v>
      </c>
      <c r="D9" s="13">
        <f>D5+D7</f>
        <v>278</v>
      </c>
      <c r="E9" s="13">
        <f t="shared" si="1"/>
        <v>286</v>
      </c>
      <c r="F9" s="13">
        <f t="shared" si="1"/>
        <v>357</v>
      </c>
      <c r="G9" s="13">
        <f t="shared" si="1"/>
        <v>303</v>
      </c>
      <c r="H9" s="13">
        <f t="shared" si="1"/>
        <v>309</v>
      </c>
      <c r="I9" s="13">
        <f t="shared" si="1"/>
        <v>313</v>
      </c>
      <c r="J9" s="13">
        <f t="shared" si="1"/>
        <v>321</v>
      </c>
      <c r="K9" s="13">
        <f t="shared" si="1"/>
        <v>0</v>
      </c>
      <c r="L9" s="13">
        <f t="shared" si="1"/>
        <v>0</v>
      </c>
      <c r="M9" s="13">
        <f t="shared" si="1"/>
        <v>0</v>
      </c>
      <c r="N9" s="13">
        <f t="shared" si="1"/>
        <v>0</v>
      </c>
      <c r="O9" s="13">
        <f t="shared" si="1"/>
        <v>0</v>
      </c>
      <c r="P9" s="13">
        <f t="shared" si="1"/>
        <v>2167</v>
      </c>
    </row>
  </sheetData>
  <mergeCells count="3">
    <mergeCell ref="B2:O2"/>
    <mergeCell ref="B4:B5"/>
    <mergeCell ref="B6:B7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DA5C3D-F9EF-4254-96CE-2869863F02D3}">
  <dimension ref="B2:V29"/>
  <sheetViews>
    <sheetView workbookViewId="0">
      <selection activeCell="D11" sqref="D11"/>
    </sheetView>
  </sheetViews>
  <sheetFormatPr baseColWidth="10" defaultRowHeight="15" x14ac:dyDescent="0.25"/>
  <cols>
    <col min="2" max="2" width="21.42578125" customWidth="1"/>
    <col min="3" max="3" width="22.7109375" customWidth="1"/>
    <col min="4" max="4" width="24.42578125" customWidth="1"/>
    <col min="5" max="5" width="22.42578125" customWidth="1"/>
    <col min="6" max="6" width="22.140625" customWidth="1"/>
  </cols>
  <sheetData>
    <row r="2" spans="2:15" ht="15.75" thickBot="1" x14ac:dyDescent="0.3"/>
    <row r="3" spans="2:15" ht="19.5" thickBot="1" x14ac:dyDescent="0.3">
      <c r="B3" s="66" t="s">
        <v>17</v>
      </c>
      <c r="C3" s="68" t="s">
        <v>18</v>
      </c>
      <c r="D3" s="69"/>
      <c r="E3" s="69"/>
      <c r="F3" s="70"/>
    </row>
    <row r="4" spans="2:15" ht="19.5" thickBot="1" x14ac:dyDescent="0.35">
      <c r="B4" s="67"/>
      <c r="C4" s="34" t="s">
        <v>19</v>
      </c>
      <c r="D4" s="35" t="s">
        <v>26</v>
      </c>
      <c r="E4" s="35" t="s">
        <v>20</v>
      </c>
      <c r="F4" s="35" t="s">
        <v>21</v>
      </c>
    </row>
    <row r="5" spans="2:15" x14ac:dyDescent="0.25">
      <c r="B5" s="83" t="s">
        <v>22</v>
      </c>
      <c r="C5" s="22">
        <v>2021</v>
      </c>
      <c r="D5" s="28">
        <v>14650</v>
      </c>
      <c r="E5" s="28">
        <v>2284</v>
      </c>
      <c r="F5" s="17">
        <f>+E5/D5</f>
        <v>0.15590443686006825</v>
      </c>
    </row>
    <row r="6" spans="2:15" x14ac:dyDescent="0.25">
      <c r="B6" s="84"/>
      <c r="C6" s="14">
        <v>2022</v>
      </c>
      <c r="D6" s="29">
        <v>7404</v>
      </c>
      <c r="E6" s="29">
        <v>567</v>
      </c>
      <c r="F6" s="18">
        <f t="shared" ref="F6:F10" si="0">+E6/D6</f>
        <v>7.658022690437602E-2</v>
      </c>
    </row>
    <row r="7" spans="2:15" x14ac:dyDescent="0.25">
      <c r="B7" s="83" t="s">
        <v>23</v>
      </c>
      <c r="C7" s="14">
        <v>2021</v>
      </c>
      <c r="D7" s="29">
        <v>3732</v>
      </c>
      <c r="E7" s="29">
        <v>515</v>
      </c>
      <c r="F7" s="18">
        <f t="shared" si="0"/>
        <v>0.13799571275455519</v>
      </c>
    </row>
    <row r="8" spans="2:15" x14ac:dyDescent="0.25">
      <c r="B8" s="84"/>
      <c r="C8" s="14">
        <v>2022</v>
      </c>
      <c r="D8" s="29">
        <v>2235</v>
      </c>
      <c r="E8" s="29">
        <v>134</v>
      </c>
      <c r="F8" s="18">
        <f t="shared" si="0"/>
        <v>5.9955257270693514E-2</v>
      </c>
    </row>
    <row r="9" spans="2:15" x14ac:dyDescent="0.25">
      <c r="B9" s="83" t="s">
        <v>24</v>
      </c>
      <c r="C9" s="14">
        <v>2021</v>
      </c>
      <c r="D9" s="29">
        <v>2421</v>
      </c>
      <c r="E9" s="29">
        <v>547</v>
      </c>
      <c r="F9" s="18">
        <f t="shared" si="0"/>
        <v>0.22593969434118133</v>
      </c>
    </row>
    <row r="10" spans="2:15" ht="15.75" thickBot="1" x14ac:dyDescent="0.3">
      <c r="B10" s="85"/>
      <c r="C10" s="23">
        <v>2022</v>
      </c>
      <c r="D10" s="30">
        <v>1549</v>
      </c>
      <c r="E10" s="30">
        <v>174</v>
      </c>
      <c r="F10" s="19">
        <f t="shared" si="0"/>
        <v>0.11233053582956747</v>
      </c>
    </row>
    <row r="11" spans="2:15" ht="24" customHeight="1" thickBot="1" x14ac:dyDescent="0.3">
      <c r="B11" s="86" t="s">
        <v>25</v>
      </c>
      <c r="C11" s="87"/>
      <c r="D11" s="31">
        <v>31131</v>
      </c>
      <c r="E11" s="31">
        <f>SUM(E5:E10)</f>
        <v>4221</v>
      </c>
      <c r="F11" s="21">
        <f>AVERAGE(F5:F10)</f>
        <v>0.12811764399340694</v>
      </c>
    </row>
    <row r="16" spans="2:15" x14ac:dyDescent="0.25">
      <c r="C16" s="24"/>
      <c r="D16" s="24"/>
      <c r="E16" s="24"/>
      <c r="F16" s="24"/>
      <c r="G16" s="24"/>
      <c r="H16" s="24"/>
      <c r="I16" s="24"/>
      <c r="J16" s="25"/>
      <c r="K16" s="24"/>
      <c r="L16" s="24"/>
      <c r="M16" s="24"/>
      <c r="N16" s="24"/>
      <c r="O16" s="32"/>
    </row>
    <row r="17" spans="3:22" x14ac:dyDescent="0.25"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32"/>
      <c r="P17" s="24"/>
      <c r="Q17" s="24"/>
      <c r="R17" s="24"/>
      <c r="S17" s="24"/>
      <c r="T17" s="24"/>
      <c r="U17" s="24"/>
      <c r="V17" s="27"/>
    </row>
    <row r="18" spans="3:22" x14ac:dyDescent="0.25">
      <c r="O18" s="33"/>
    </row>
    <row r="19" spans="3:22" x14ac:dyDescent="0.25">
      <c r="O19" s="33"/>
    </row>
    <row r="20" spans="3:22" x14ac:dyDescent="0.25">
      <c r="O20" s="33"/>
    </row>
    <row r="21" spans="3:22" x14ac:dyDescent="0.25">
      <c r="O21" s="33"/>
    </row>
    <row r="22" spans="3:22" x14ac:dyDescent="0.25"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32"/>
      <c r="P22" s="25"/>
      <c r="Q22" s="25"/>
      <c r="R22" s="25"/>
      <c r="S22" s="25"/>
      <c r="T22" s="25"/>
      <c r="U22" s="25"/>
      <c r="V22" s="27"/>
    </row>
    <row r="23" spans="3:22" x14ac:dyDescent="0.25"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32"/>
      <c r="P23" s="25"/>
      <c r="Q23" s="25"/>
      <c r="R23" s="25"/>
      <c r="S23" s="25"/>
      <c r="T23" s="25"/>
      <c r="U23" s="25"/>
      <c r="V23" s="27"/>
    </row>
    <row r="24" spans="3:22" x14ac:dyDescent="0.25">
      <c r="O24" s="33"/>
    </row>
    <row r="25" spans="3:22" x14ac:dyDescent="0.25">
      <c r="O25" s="33"/>
    </row>
    <row r="26" spans="3:22" x14ac:dyDescent="0.25">
      <c r="O26" s="33"/>
    </row>
    <row r="27" spans="3:22" x14ac:dyDescent="0.25">
      <c r="O27" s="33"/>
    </row>
    <row r="28" spans="3:22" x14ac:dyDescent="0.25"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32"/>
      <c r="P28" s="25"/>
      <c r="Q28" s="25"/>
      <c r="R28" s="25"/>
      <c r="S28" s="25"/>
      <c r="T28" s="25"/>
      <c r="U28" s="25"/>
      <c r="V28" s="27"/>
    </row>
    <row r="29" spans="3:22" x14ac:dyDescent="0.25">
      <c r="O29" s="33"/>
    </row>
  </sheetData>
  <mergeCells count="6">
    <mergeCell ref="B11:C11"/>
    <mergeCell ref="B3:B4"/>
    <mergeCell ref="C3:F3"/>
    <mergeCell ref="B5:B6"/>
    <mergeCell ref="B7:B8"/>
    <mergeCell ref="B9:B10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1BE361-86DD-4676-8FF2-5423D6E4ABE1}">
  <dimension ref="B2:Z33"/>
  <sheetViews>
    <sheetView workbookViewId="0">
      <selection activeCell="B5" sqref="B5:B6"/>
    </sheetView>
  </sheetViews>
  <sheetFormatPr baseColWidth="10" defaultRowHeight="15" x14ac:dyDescent="0.25"/>
  <cols>
    <col min="2" max="2" width="20.85546875" customWidth="1"/>
    <col min="3" max="3" width="19.42578125" customWidth="1"/>
    <col min="4" max="4" width="24.42578125" customWidth="1"/>
    <col min="5" max="5" width="22.140625" customWidth="1"/>
    <col min="6" max="6" width="18.140625" customWidth="1"/>
  </cols>
  <sheetData>
    <row r="2" spans="2:6" ht="15.75" thickBot="1" x14ac:dyDescent="0.3"/>
    <row r="3" spans="2:6" ht="19.5" thickBot="1" x14ac:dyDescent="0.3">
      <c r="B3" s="66" t="s">
        <v>17</v>
      </c>
      <c r="C3" s="68" t="s">
        <v>28</v>
      </c>
      <c r="D3" s="69"/>
      <c r="E3" s="69"/>
      <c r="F3" s="70"/>
    </row>
    <row r="4" spans="2:6" ht="18" thickBot="1" x14ac:dyDescent="0.35">
      <c r="B4" s="67"/>
      <c r="C4" s="37" t="s">
        <v>19</v>
      </c>
      <c r="D4" s="38" t="s">
        <v>27</v>
      </c>
      <c r="E4" s="38" t="s">
        <v>20</v>
      </c>
      <c r="F4" s="38" t="s">
        <v>21</v>
      </c>
    </row>
    <row r="5" spans="2:6" x14ac:dyDescent="0.25">
      <c r="B5" s="83" t="s">
        <v>22</v>
      </c>
      <c r="C5" s="39">
        <v>2021</v>
      </c>
      <c r="D5" s="28">
        <v>13418</v>
      </c>
      <c r="E5" s="28">
        <v>2662</v>
      </c>
      <c r="F5" s="17">
        <f>+E5/D5</f>
        <v>0.1983902220897302</v>
      </c>
    </row>
    <row r="6" spans="2:6" x14ac:dyDescent="0.25">
      <c r="B6" s="84"/>
      <c r="C6" s="40">
        <v>2022</v>
      </c>
      <c r="D6" s="29">
        <v>6656</v>
      </c>
      <c r="E6" s="29">
        <v>948</v>
      </c>
      <c r="F6" s="18">
        <f t="shared" ref="F6:F8" si="0">+E6/D6</f>
        <v>0.14242788461538461</v>
      </c>
    </row>
    <row r="7" spans="2:6" x14ac:dyDescent="0.25">
      <c r="B7" s="83" t="s">
        <v>23</v>
      </c>
      <c r="C7" s="40">
        <v>2021</v>
      </c>
      <c r="D7" s="29">
        <v>3750</v>
      </c>
      <c r="E7" s="29">
        <v>1333</v>
      </c>
      <c r="F7" s="18">
        <f t="shared" si="0"/>
        <v>0.35546666666666665</v>
      </c>
    </row>
    <row r="8" spans="2:6" x14ac:dyDescent="0.25">
      <c r="B8" s="84"/>
      <c r="C8" s="40">
        <v>2022</v>
      </c>
      <c r="D8" s="29">
        <v>2054</v>
      </c>
      <c r="E8" s="29">
        <v>300</v>
      </c>
      <c r="F8" s="42">
        <f t="shared" si="0"/>
        <v>0.14605647517039921</v>
      </c>
    </row>
    <row r="9" spans="2:6" x14ac:dyDescent="0.25">
      <c r="B9" s="83" t="s">
        <v>24</v>
      </c>
      <c r="C9" s="40">
        <v>2021</v>
      </c>
      <c r="D9" s="29">
        <v>3496</v>
      </c>
      <c r="E9" s="29">
        <v>0</v>
      </c>
      <c r="F9" s="43"/>
    </row>
    <row r="10" spans="2:6" ht="15.75" thickBot="1" x14ac:dyDescent="0.3">
      <c r="B10" s="85"/>
      <c r="C10" s="41">
        <v>2022</v>
      </c>
      <c r="D10" s="30">
        <v>1308</v>
      </c>
      <c r="E10" s="30">
        <v>0</v>
      </c>
      <c r="F10" s="44"/>
    </row>
    <row r="11" spans="2:6" ht="15.75" thickBot="1" x14ac:dyDescent="0.3">
      <c r="B11" s="86" t="s">
        <v>25</v>
      </c>
      <c r="C11" s="87"/>
      <c r="D11" s="20">
        <v>24982</v>
      </c>
      <c r="E11" s="20">
        <v>5243</v>
      </c>
      <c r="F11" s="45">
        <f>AVERAGE(F5:F10)</f>
        <v>0.21058531213554516</v>
      </c>
    </row>
    <row r="12" spans="2:6" x14ac:dyDescent="0.25">
      <c r="B12" s="36"/>
      <c r="C12" s="36"/>
      <c r="D12" s="36"/>
      <c r="E12" s="36"/>
      <c r="F12" s="36"/>
    </row>
    <row r="24" spans="6:26" x14ac:dyDescent="0.25">
      <c r="F24" s="25"/>
      <c r="G24" s="24"/>
      <c r="H24" s="24"/>
      <c r="I24" s="24"/>
      <c r="J24" s="24"/>
      <c r="K24" s="24"/>
      <c r="L24" s="24"/>
      <c r="M24" s="24"/>
      <c r="N24" s="24"/>
      <c r="O24" s="24"/>
      <c r="P24" s="25"/>
      <c r="Q24" s="25"/>
      <c r="R24" s="26"/>
      <c r="S24" s="25"/>
      <c r="T24" s="24"/>
      <c r="U24" s="24"/>
      <c r="V24" s="25"/>
      <c r="W24" s="24"/>
      <c r="X24" s="25"/>
      <c r="Y24" s="27"/>
    </row>
    <row r="26" spans="6:26" x14ac:dyDescent="0.25">
      <c r="G26" s="25"/>
      <c r="H26" s="24"/>
      <c r="I26" s="24"/>
      <c r="J26" s="24"/>
      <c r="K26" s="24"/>
      <c r="L26" s="24"/>
      <c r="M26" s="24"/>
      <c r="N26" s="24"/>
      <c r="O26" s="24"/>
      <c r="P26" s="24"/>
      <c r="Q26" s="25"/>
      <c r="R26" s="25"/>
      <c r="S26" s="26"/>
      <c r="T26" s="25">
        <v>845</v>
      </c>
      <c r="U26" s="24">
        <v>1032</v>
      </c>
      <c r="V26" s="24">
        <v>1048</v>
      </c>
      <c r="W26" s="25">
        <v>818</v>
      </c>
      <c r="X26" s="24">
        <v>1248</v>
      </c>
      <c r="Y26" s="25">
        <v>845</v>
      </c>
      <c r="Z26" s="27">
        <v>820</v>
      </c>
    </row>
    <row r="28" spans="6:26" x14ac:dyDescent="0.25">
      <c r="F28" s="25"/>
    </row>
    <row r="30" spans="6:26" x14ac:dyDescent="0.25"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6"/>
      <c r="T30" s="25">
        <v>162</v>
      </c>
      <c r="U30" s="25">
        <v>245</v>
      </c>
      <c r="V30" s="25">
        <v>304</v>
      </c>
      <c r="W30" s="25">
        <v>241</v>
      </c>
      <c r="X30" s="25">
        <v>541</v>
      </c>
      <c r="Y30" s="25">
        <v>325</v>
      </c>
      <c r="Z30" s="27">
        <v>236</v>
      </c>
    </row>
    <row r="33" spans="7:26" x14ac:dyDescent="0.25"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6"/>
      <c r="T33" s="25">
        <v>122</v>
      </c>
      <c r="U33" s="25">
        <v>196</v>
      </c>
      <c r="V33" s="25">
        <v>223</v>
      </c>
      <c r="W33" s="25">
        <v>237</v>
      </c>
      <c r="X33" s="25">
        <v>146</v>
      </c>
      <c r="Y33" s="25">
        <v>162</v>
      </c>
      <c r="Z33" s="27">
        <v>222</v>
      </c>
    </row>
  </sheetData>
  <mergeCells count="6">
    <mergeCell ref="B11:C11"/>
    <mergeCell ref="B3:B4"/>
    <mergeCell ref="C3:F3"/>
    <mergeCell ref="B5:B6"/>
    <mergeCell ref="B7:B8"/>
    <mergeCell ref="B9:B10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9B625A-4933-4A4B-ACF6-92EE0DA403D5}">
  <dimension ref="B3:O9"/>
  <sheetViews>
    <sheetView workbookViewId="0">
      <selection activeCell="N16" sqref="N16"/>
    </sheetView>
  </sheetViews>
  <sheetFormatPr baseColWidth="10" defaultRowHeight="15" x14ac:dyDescent="0.25"/>
  <cols>
    <col min="2" max="2" width="22.42578125" customWidth="1"/>
    <col min="4" max="4" width="14" customWidth="1"/>
    <col min="11" max="11" width="17.28515625" customWidth="1"/>
    <col min="12" max="12" width="12.28515625" customWidth="1"/>
    <col min="13" max="13" width="16.85546875" customWidth="1"/>
    <col min="14" max="14" width="16.5703125" customWidth="1"/>
  </cols>
  <sheetData>
    <row r="3" spans="2:15" ht="15.75" x14ac:dyDescent="0.25">
      <c r="B3" s="88" t="s">
        <v>17</v>
      </c>
      <c r="C3" s="90" t="s">
        <v>29</v>
      </c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2"/>
    </row>
    <row r="4" spans="2:15" ht="15.75" x14ac:dyDescent="0.25">
      <c r="B4" s="89"/>
      <c r="C4" s="48" t="s">
        <v>2</v>
      </c>
      <c r="D4" s="48" t="s">
        <v>3</v>
      </c>
      <c r="E4" s="48" t="s">
        <v>4</v>
      </c>
      <c r="F4" s="48" t="s">
        <v>5</v>
      </c>
      <c r="G4" s="48" t="s">
        <v>6</v>
      </c>
      <c r="H4" s="48" t="s">
        <v>30</v>
      </c>
      <c r="I4" s="48" t="s">
        <v>8</v>
      </c>
      <c r="J4" s="48" t="s">
        <v>9</v>
      </c>
      <c r="K4" s="48" t="s">
        <v>10</v>
      </c>
      <c r="L4" s="48" t="s">
        <v>11</v>
      </c>
      <c r="M4" s="48" t="s">
        <v>12</v>
      </c>
      <c r="N4" s="48" t="s">
        <v>13</v>
      </c>
      <c r="O4" s="48" t="s">
        <v>1</v>
      </c>
    </row>
    <row r="5" spans="2:15" ht="21" customHeight="1" x14ac:dyDescent="0.25">
      <c r="B5" s="48" t="s">
        <v>22</v>
      </c>
      <c r="C5" s="46">
        <v>59</v>
      </c>
      <c r="D5" s="46">
        <v>59</v>
      </c>
      <c r="E5" s="46">
        <v>59</v>
      </c>
      <c r="F5" s="46">
        <v>59</v>
      </c>
      <c r="G5" s="46">
        <v>50</v>
      </c>
      <c r="H5" s="46">
        <v>43</v>
      </c>
      <c r="I5" s="46">
        <v>42</v>
      </c>
      <c r="J5" s="46">
        <v>42</v>
      </c>
      <c r="K5" s="46"/>
      <c r="L5" s="46"/>
      <c r="M5" s="46"/>
      <c r="N5" s="46"/>
      <c r="O5" s="46">
        <v>413</v>
      </c>
    </row>
    <row r="6" spans="2:15" ht="22.5" customHeight="1" x14ac:dyDescent="0.25">
      <c r="B6" s="48" t="s">
        <v>31</v>
      </c>
      <c r="C6" s="46">
        <v>22</v>
      </c>
      <c r="D6" s="46">
        <v>20</v>
      </c>
      <c r="E6" s="46">
        <v>22</v>
      </c>
      <c r="F6" s="46">
        <v>21</v>
      </c>
      <c r="G6" s="46">
        <v>19</v>
      </c>
      <c r="H6" s="46">
        <v>11</v>
      </c>
      <c r="I6" s="46">
        <v>16</v>
      </c>
      <c r="J6" s="46">
        <v>27</v>
      </c>
      <c r="K6" s="46"/>
      <c r="L6" s="46"/>
      <c r="M6" s="46"/>
      <c r="N6" s="46"/>
      <c r="O6" s="46">
        <v>158</v>
      </c>
    </row>
    <row r="7" spans="2:15" ht="23.25" customHeight="1" x14ac:dyDescent="0.25">
      <c r="B7" s="48" t="s">
        <v>32</v>
      </c>
      <c r="C7" s="46">
        <v>25</v>
      </c>
      <c r="D7" s="46">
        <v>28</v>
      </c>
      <c r="E7" s="46">
        <v>31</v>
      </c>
      <c r="F7" s="46">
        <v>32</v>
      </c>
      <c r="G7" s="46">
        <v>33</v>
      </c>
      <c r="H7" s="46">
        <v>32</v>
      </c>
      <c r="I7" s="46">
        <v>31</v>
      </c>
      <c r="J7" s="46">
        <v>36</v>
      </c>
      <c r="K7" s="46"/>
      <c r="L7" s="46"/>
      <c r="M7" s="46"/>
      <c r="N7" s="46"/>
      <c r="O7" s="46">
        <v>248</v>
      </c>
    </row>
    <row r="8" spans="2:15" ht="21.75" customHeight="1" x14ac:dyDescent="0.25">
      <c r="B8" s="48" t="s">
        <v>24</v>
      </c>
      <c r="C8" s="46">
        <v>34</v>
      </c>
      <c r="D8" s="46">
        <v>31</v>
      </c>
      <c r="E8" s="46">
        <v>30</v>
      </c>
      <c r="F8" s="46">
        <v>39</v>
      </c>
      <c r="G8" s="46">
        <v>39</v>
      </c>
      <c r="H8" s="46">
        <v>39</v>
      </c>
      <c r="I8" s="46">
        <v>38</v>
      </c>
      <c r="J8" s="46">
        <v>40</v>
      </c>
      <c r="K8" s="46"/>
      <c r="L8" s="46"/>
      <c r="M8" s="46"/>
      <c r="N8" s="47"/>
      <c r="O8" s="46">
        <v>290</v>
      </c>
    </row>
    <row r="9" spans="2:15" ht="20.25" customHeight="1" x14ac:dyDescent="0.25">
      <c r="B9" s="48" t="s">
        <v>1</v>
      </c>
      <c r="C9" s="46">
        <v>140</v>
      </c>
      <c r="D9" s="46">
        <v>138</v>
      </c>
      <c r="E9" s="46">
        <v>142</v>
      </c>
      <c r="F9" s="46">
        <v>151</v>
      </c>
      <c r="G9" s="46">
        <v>141</v>
      </c>
      <c r="H9" s="46">
        <v>125</v>
      </c>
      <c r="I9" s="46">
        <v>127</v>
      </c>
      <c r="J9" s="46">
        <v>145</v>
      </c>
      <c r="K9" s="46">
        <v>0</v>
      </c>
      <c r="L9" s="46">
        <v>0</v>
      </c>
      <c r="M9" s="46">
        <v>0</v>
      </c>
      <c r="N9" s="46">
        <v>0</v>
      </c>
      <c r="O9" s="46">
        <v>951</v>
      </c>
    </row>
  </sheetData>
  <mergeCells count="2">
    <mergeCell ref="B3:B4"/>
    <mergeCell ref="C3:O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RECURSO HUMANO</vt:lpstr>
      <vt:lpstr>RECURSO HUMANO CONVENIO</vt:lpstr>
      <vt:lpstr>EGRESOS</vt:lpstr>
      <vt:lpstr>CONSULTA PSIQUIATRIA</vt:lpstr>
      <vt:lpstr>CONSULTA PSICOLOGIA</vt:lpstr>
      <vt:lpstr>HOSPITAL DIA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SCL-SMC-001 Salud Mental Coordinacion</dc:creator>
  <cp:lastModifiedBy>Juan Camilo, Villamil Lopez</cp:lastModifiedBy>
  <dcterms:created xsi:type="dcterms:W3CDTF">2022-09-08T19:17:14Z</dcterms:created>
  <dcterms:modified xsi:type="dcterms:W3CDTF">2022-09-09T21:09:04Z</dcterms:modified>
</cp:coreProperties>
</file>