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Documents\SDG\calidad\Veeduría-Rendicón de cuentas\Colibrí\"/>
    </mc:Choice>
  </mc:AlternateContent>
  <bookViews>
    <workbookView xWindow="0" yWindow="0" windowWidth="20490" windowHeight="7155"/>
  </bookViews>
  <sheets>
    <sheet name="INFORME TECNICO No.13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3" l="1"/>
  <c r="G9" i="3"/>
  <c r="G8" i="3"/>
  <c r="G27" i="3" l="1"/>
  <c r="J29" i="3" l="1"/>
  <c r="H29" i="3"/>
  <c r="J28" i="3"/>
  <c r="J27" i="3"/>
  <c r="H27" i="3"/>
  <c r="J26" i="3"/>
  <c r="H26" i="3"/>
  <c r="J25" i="3"/>
  <c r="H25" i="3"/>
  <c r="J24" i="3"/>
  <c r="H24" i="3"/>
  <c r="J23" i="3"/>
  <c r="H23" i="3"/>
  <c r="J22" i="3"/>
  <c r="H22" i="3"/>
  <c r="J21" i="3"/>
  <c r="H21" i="3"/>
  <c r="J20" i="3"/>
  <c r="J19" i="3"/>
  <c r="H19" i="3"/>
  <c r="J18" i="3"/>
  <c r="H18" i="3"/>
  <c r="J17" i="3"/>
  <c r="H17" i="3"/>
  <c r="J16" i="3"/>
  <c r="H16" i="3"/>
  <c r="J15" i="3"/>
  <c r="H15" i="3"/>
  <c r="J14" i="3"/>
  <c r="H14" i="3"/>
  <c r="J13" i="3"/>
  <c r="H13" i="3"/>
  <c r="J12" i="3"/>
  <c r="H12" i="3"/>
  <c r="J11" i="3"/>
  <c r="H11" i="3"/>
  <c r="J10" i="3"/>
  <c r="H10" i="3"/>
  <c r="J9" i="3"/>
  <c r="H9" i="3"/>
  <c r="J8" i="3"/>
  <c r="H8" i="3"/>
</calcChain>
</file>

<file path=xl/sharedStrings.xml><?xml version="1.0" encoding="utf-8"?>
<sst xmlns="http://schemas.openxmlformats.org/spreadsheetml/2006/main" count="143" uniqueCount="62">
  <si>
    <t>N°</t>
  </si>
  <si>
    <t>AREA</t>
  </si>
  <si>
    <t>VALOR TOTAL</t>
  </si>
  <si>
    <t>VALOR/M2</t>
  </si>
  <si>
    <t>MANTENIMIENTO</t>
  </si>
  <si>
    <t>REHABILITACION</t>
  </si>
  <si>
    <t>INTERVENCION</t>
  </si>
  <si>
    <t>EJE</t>
  </si>
  <si>
    <t>DESDE</t>
  </si>
  <si>
    <t>HASTA</t>
  </si>
  <si>
    <t>ELEMENTO</t>
  </si>
  <si>
    <t>CL 22C</t>
  </si>
  <si>
    <t>CL 22A</t>
  </si>
  <si>
    <t>KR 24B</t>
  </si>
  <si>
    <t>AK 27</t>
  </si>
  <si>
    <t>KR 29A</t>
  </si>
  <si>
    <t>CALZADA</t>
  </si>
  <si>
    <t>KR 29B</t>
  </si>
  <si>
    <t>AK 30</t>
  </si>
  <si>
    <t>KR 20</t>
  </si>
  <si>
    <t>KR 22</t>
  </si>
  <si>
    <t>KR 19A</t>
  </si>
  <si>
    <t>KR 19B</t>
  </si>
  <si>
    <t>KR 18B</t>
  </si>
  <si>
    <t>AK 19</t>
  </si>
  <si>
    <t>AC 1</t>
  </si>
  <si>
    <t>CL 1D</t>
  </si>
  <si>
    <t xml:space="preserve">CL 1D BIS </t>
  </si>
  <si>
    <t>KR 29</t>
  </si>
  <si>
    <t>CL 21</t>
  </si>
  <si>
    <t>KR 16</t>
  </si>
  <si>
    <t>KR 16A</t>
  </si>
  <si>
    <t>CL 18</t>
  </si>
  <si>
    <t>KR 16B</t>
  </si>
  <si>
    <t>KR 21</t>
  </si>
  <si>
    <t>CL 14</t>
  </si>
  <si>
    <t>CL 15</t>
  </si>
  <si>
    <t>CL 13A</t>
  </si>
  <si>
    <t>CLL 13</t>
  </si>
  <si>
    <t>CL 12</t>
  </si>
  <si>
    <t>KR 26</t>
  </si>
  <si>
    <t>KR 26A</t>
  </si>
  <si>
    <t>KR 20A</t>
  </si>
  <si>
    <t>KR 19</t>
  </si>
  <si>
    <t xml:space="preserve"> CONTRATO DE OBRA FDLM-084-2018</t>
  </si>
  <si>
    <t>CL 22</t>
  </si>
  <si>
    <t>KR 18</t>
  </si>
  <si>
    <t>CL 22C BIS</t>
  </si>
  <si>
    <t>KR 30</t>
  </si>
  <si>
    <t>CL 22 A BIS</t>
  </si>
  <si>
    <t>KR 27</t>
  </si>
  <si>
    <t>ANDEN</t>
  </si>
  <si>
    <t>KM/CARRIL</t>
  </si>
  <si>
    <t>OBSERVACIONES</t>
  </si>
  <si>
    <t>SIN EJECUTAR CON DISEÑOS Y CON PMT APROBADO, INTERVENCION SUPEDITADA A LA TERMINACION DE LOS CIV's 14000131 Y 14000206</t>
  </si>
  <si>
    <t>NO SE EJECUTO POR EL AREA MINIMA DE INTERVENCION, SE CUENTA CON ESTUDIOS Y DISEÑOS</t>
  </si>
  <si>
    <t>NO SE EJECUTO POR TEMAS PRESUPUESTALES, CUENTA CON ESTUDIOS Y DISEÑOS Y CON APROBACION DE PMT</t>
  </si>
  <si>
    <t>EJECUTADO PENDIENTE  POR SEÑALIZAR</t>
  </si>
  <si>
    <t>NO SE EJECUTO DEBIDO A QUE TENIA DEMARCACION HORIZONTAL NUEVA</t>
  </si>
  <si>
    <t>SE LLEVÓ A CABO DEMARCACIÓN PARCIAL</t>
  </si>
  <si>
    <t>PORCENTAJE DE EJECUCIÓN</t>
  </si>
  <si>
    <t>INFORME DE EJECUCIÓN DE SEGMENTOS VIALES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</si>
</sst>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_-;\-* #,##0_-;_-* &quot;-&quot;_-;_-@_-"/>
    <numFmt numFmtId="165" formatCode="_-&quot;$&quot;* #,##0_-;\-&quot;$&quot;* #,##0_-;_-&quot;$&quot;* &quot;-&quot;_-;_-@_-"/>
    <numFmt numFmtId="166" formatCode="_-* #,##0.00_-;\-* #,##0.00_-;_-* &quot;-&quot;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1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 applyAlignment="1">
      <alignment horizontal="center" vertical="center"/>
    </xf>
    <xf numFmtId="166" fontId="2" fillId="0" borderId="0" xfId="1" applyNumberFormat="1" applyFont="1" applyAlignment="1">
      <alignment horizontal="center" vertical="center"/>
    </xf>
    <xf numFmtId="165" fontId="2" fillId="0" borderId="0" xfId="2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6" fontId="2" fillId="0" borderId="1" xfId="1" applyNumberFormat="1" applyFont="1" applyBorder="1" applyAlignment="1">
      <alignment horizontal="center" vertical="center"/>
    </xf>
    <xf numFmtId="165" fontId="2" fillId="0" borderId="1" xfId="2" applyFont="1" applyBorder="1" applyAlignment="1">
      <alignment horizontal="center" vertical="center"/>
    </xf>
    <xf numFmtId="166" fontId="3" fillId="0" borderId="1" xfId="1" applyNumberFormat="1" applyFont="1" applyBorder="1" applyAlignment="1">
      <alignment horizontal="center" vertical="center"/>
    </xf>
    <xf numFmtId="165" fontId="3" fillId="0" borderId="1" xfId="2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10" fontId="2" fillId="0" borderId="1" xfId="0" applyNumberFormat="1" applyFont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/>
    </xf>
    <xf numFmtId="10" fontId="2" fillId="0" borderId="0" xfId="0" applyNumberFormat="1" applyFont="1" applyAlignment="1">
      <alignment horizontal="center" vertical="center"/>
    </xf>
    <xf numFmtId="165" fontId="2" fillId="0" borderId="1" xfId="2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 wrapText="1"/>
    </xf>
    <xf numFmtId="10" fontId="2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0" fontId="2" fillId="0" borderId="2" xfId="0" applyNumberFormat="1" applyFont="1" applyBorder="1" applyAlignment="1">
      <alignment horizontal="center" vertical="center" wrapText="1"/>
    </xf>
    <xf numFmtId="10" fontId="2" fillId="0" borderId="3" xfId="0" applyNumberFormat="1" applyFont="1" applyBorder="1" applyAlignment="1">
      <alignment horizontal="center" vertical="center" wrapText="1"/>
    </xf>
  </cellXfs>
  <cellStyles count="3">
    <cellStyle name="Millares [0]" xfId="1" builtinId="6"/>
    <cellStyle name="Moneda [0]" xfId="2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8"/>
  <sheetViews>
    <sheetView showGridLines="0" tabSelected="1" zoomScale="85" zoomScaleNormal="85" workbookViewId="0">
      <selection activeCell="P8" sqref="P8"/>
    </sheetView>
  </sheetViews>
  <sheetFormatPr baseColWidth="10" defaultColWidth="11.42578125" defaultRowHeight="12.75" x14ac:dyDescent="0.25"/>
  <cols>
    <col min="1" max="1" width="5.7109375" style="1" customWidth="1"/>
    <col min="2" max="4" width="11.42578125" style="1"/>
    <col min="5" max="5" width="12.42578125" style="1" customWidth="1"/>
    <col min="6" max="6" width="11.85546875" style="2" hidden="1" customWidth="1"/>
    <col min="7" max="7" width="17.140625" style="3" bestFit="1" customWidth="1"/>
    <col min="8" max="8" width="0" style="1" hidden="1" customWidth="1"/>
    <col min="9" max="9" width="17.7109375" style="1" customWidth="1"/>
    <col min="10" max="10" width="14.140625" style="1" hidden="1" customWidth="1"/>
    <col min="11" max="11" width="30" style="1" customWidth="1"/>
    <col min="12" max="12" width="16.42578125" style="1" customWidth="1"/>
    <col min="13" max="16384" width="11.42578125" style="1"/>
  </cols>
  <sheetData>
    <row r="2" spans="1:12" ht="14.25" x14ac:dyDescent="0.25">
      <c r="A2" s="25" t="s">
        <v>61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4.25" customHeight="1" x14ac:dyDescent="0.25">
      <c r="A3" s="25" t="s">
        <v>44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2" x14ac:dyDescent="0.2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</row>
    <row r="6" spans="1:12" s="4" customFormat="1" ht="29.25" customHeight="1" x14ac:dyDescent="0.25">
      <c r="A6" s="10" t="s">
        <v>0</v>
      </c>
      <c r="B6" s="10" t="s">
        <v>7</v>
      </c>
      <c r="C6" s="10" t="s">
        <v>8</v>
      </c>
      <c r="D6" s="10" t="s">
        <v>9</v>
      </c>
      <c r="E6" s="10" t="s">
        <v>10</v>
      </c>
      <c r="F6" s="8" t="s">
        <v>1</v>
      </c>
      <c r="G6" s="9" t="s">
        <v>2</v>
      </c>
      <c r="H6" s="10" t="s">
        <v>3</v>
      </c>
      <c r="I6" s="10" t="s">
        <v>6</v>
      </c>
      <c r="J6" s="10" t="s">
        <v>52</v>
      </c>
      <c r="K6" s="10" t="s">
        <v>53</v>
      </c>
      <c r="L6" s="16" t="s">
        <v>60</v>
      </c>
    </row>
    <row r="8" spans="1:12" ht="25.5" customHeight="1" x14ac:dyDescent="0.25">
      <c r="A8" s="5">
        <v>1</v>
      </c>
      <c r="B8" s="11" t="s">
        <v>11</v>
      </c>
      <c r="C8" s="11" t="s">
        <v>14</v>
      </c>
      <c r="D8" s="11" t="s">
        <v>15</v>
      </c>
      <c r="E8" s="11" t="s">
        <v>16</v>
      </c>
      <c r="F8" s="6">
        <v>1942.05</v>
      </c>
      <c r="G8" s="21">
        <f>890710008.05+3003280</f>
        <v>893713288.04999995</v>
      </c>
      <c r="H8" s="7">
        <f>+G8/F8</f>
        <v>460190.66864910792</v>
      </c>
      <c r="I8" s="5" t="s">
        <v>5</v>
      </c>
      <c r="J8" s="12">
        <f>+F8/3500</f>
        <v>0.55487142857142857</v>
      </c>
      <c r="K8" s="17" t="s">
        <v>59</v>
      </c>
      <c r="L8" s="18">
        <v>1</v>
      </c>
    </row>
    <row r="9" spans="1:12" ht="25.5" customHeight="1" x14ac:dyDescent="0.25">
      <c r="A9" s="5">
        <v>2</v>
      </c>
      <c r="B9" s="11" t="s">
        <v>11</v>
      </c>
      <c r="C9" s="11" t="s">
        <v>15</v>
      </c>
      <c r="D9" s="11" t="s">
        <v>17</v>
      </c>
      <c r="E9" s="11" t="s">
        <v>16</v>
      </c>
      <c r="F9" s="6">
        <v>1125.4000000000001</v>
      </c>
      <c r="G9" s="21">
        <f>358691944.55+836628</f>
        <v>359528572.55000001</v>
      </c>
      <c r="H9" s="7">
        <f t="shared" ref="H9:H29" si="0">+G9/F9</f>
        <v>319467.36498133995</v>
      </c>
      <c r="I9" s="5" t="s">
        <v>5</v>
      </c>
      <c r="J9" s="12">
        <f t="shared" ref="J9:J29" si="1">+F9/3500</f>
        <v>0.32154285714285719</v>
      </c>
      <c r="K9" s="17" t="s">
        <v>59</v>
      </c>
      <c r="L9" s="18">
        <v>1</v>
      </c>
    </row>
    <row r="10" spans="1:12" ht="25.5" customHeight="1" x14ac:dyDescent="0.25">
      <c r="A10" s="5">
        <v>3</v>
      </c>
      <c r="B10" s="11" t="s">
        <v>11</v>
      </c>
      <c r="C10" s="11" t="s">
        <v>17</v>
      </c>
      <c r="D10" s="11" t="s">
        <v>18</v>
      </c>
      <c r="E10" s="11" t="s">
        <v>16</v>
      </c>
      <c r="F10" s="6">
        <v>736.68</v>
      </c>
      <c r="G10" s="21">
        <f>302997079.73+1549907</f>
        <v>304546986.73000002</v>
      </c>
      <c r="H10" s="7">
        <f t="shared" si="0"/>
        <v>413404.71674268343</v>
      </c>
      <c r="I10" s="5" t="s">
        <v>5</v>
      </c>
      <c r="J10" s="12">
        <f t="shared" si="1"/>
        <v>0.21047999999999997</v>
      </c>
      <c r="K10" s="17" t="s">
        <v>57</v>
      </c>
      <c r="L10" s="18">
        <v>1</v>
      </c>
    </row>
    <row r="11" spans="1:12" ht="25.5" customHeight="1" x14ac:dyDescent="0.25">
      <c r="A11" s="26">
        <v>4</v>
      </c>
      <c r="B11" s="26" t="s">
        <v>11</v>
      </c>
      <c r="C11" s="26" t="s">
        <v>19</v>
      </c>
      <c r="D11" s="26" t="s">
        <v>20</v>
      </c>
      <c r="E11" s="11" t="s">
        <v>16</v>
      </c>
      <c r="F11" s="6">
        <v>482.76</v>
      </c>
      <c r="G11" s="7">
        <v>162198132</v>
      </c>
      <c r="H11" s="7">
        <f t="shared" si="0"/>
        <v>335980.88491175743</v>
      </c>
      <c r="I11" s="5" t="s">
        <v>5</v>
      </c>
      <c r="J11" s="12">
        <f t="shared" si="1"/>
        <v>0.13793142857142857</v>
      </c>
      <c r="K11" s="17" t="s">
        <v>57</v>
      </c>
      <c r="L11" s="28">
        <v>0.99</v>
      </c>
    </row>
    <row r="12" spans="1:12" ht="25.5" customHeight="1" x14ac:dyDescent="0.25">
      <c r="A12" s="27"/>
      <c r="B12" s="27"/>
      <c r="C12" s="27"/>
      <c r="D12" s="27"/>
      <c r="E12" s="11" t="s">
        <v>51</v>
      </c>
      <c r="F12" s="6">
        <v>260.16000000000003</v>
      </c>
      <c r="G12" s="7">
        <v>21072290</v>
      </c>
      <c r="H12" s="7">
        <f t="shared" si="0"/>
        <v>80997.424661746612</v>
      </c>
      <c r="I12" s="5" t="s">
        <v>5</v>
      </c>
      <c r="J12" s="12">
        <f t="shared" si="1"/>
        <v>7.4331428571428576E-2</v>
      </c>
      <c r="K12" s="17" t="s">
        <v>57</v>
      </c>
      <c r="L12" s="29"/>
    </row>
    <row r="13" spans="1:12" ht="72.75" customHeight="1" x14ac:dyDescent="0.25">
      <c r="A13" s="10">
        <v>5</v>
      </c>
      <c r="B13" s="14" t="s">
        <v>12</v>
      </c>
      <c r="C13" s="14" t="s">
        <v>21</v>
      </c>
      <c r="D13" s="14" t="s">
        <v>22</v>
      </c>
      <c r="E13" s="14" t="s">
        <v>16</v>
      </c>
      <c r="F13" s="8">
        <v>485.94</v>
      </c>
      <c r="G13" s="9"/>
      <c r="H13" s="9">
        <f t="shared" si="0"/>
        <v>0</v>
      </c>
      <c r="I13" s="10" t="s">
        <v>5</v>
      </c>
      <c r="J13" s="15">
        <f t="shared" si="1"/>
        <v>0.13883999999999999</v>
      </c>
      <c r="K13" s="13" t="s">
        <v>54</v>
      </c>
      <c r="L13" s="19"/>
    </row>
    <row r="14" spans="1:12" ht="32.25" customHeight="1" x14ac:dyDescent="0.25">
      <c r="A14" s="5">
        <v>6</v>
      </c>
      <c r="B14" s="11" t="s">
        <v>12</v>
      </c>
      <c r="C14" s="11" t="s">
        <v>23</v>
      </c>
      <c r="D14" s="11" t="s">
        <v>24</v>
      </c>
      <c r="E14" s="11" t="s">
        <v>16</v>
      </c>
      <c r="F14" s="6">
        <v>846.09</v>
      </c>
      <c r="G14" s="7">
        <v>296972825.73000002</v>
      </c>
      <c r="H14" s="7">
        <f t="shared" si="0"/>
        <v>350994.36907421198</v>
      </c>
      <c r="I14" s="5" t="s">
        <v>5</v>
      </c>
      <c r="J14" s="12">
        <f t="shared" si="1"/>
        <v>0.24174000000000001</v>
      </c>
      <c r="K14" s="17" t="s">
        <v>57</v>
      </c>
      <c r="L14" s="18">
        <v>0.99</v>
      </c>
    </row>
    <row r="15" spans="1:12" ht="66" customHeight="1" x14ac:dyDescent="0.25">
      <c r="A15" s="10">
        <v>7</v>
      </c>
      <c r="B15" s="14" t="s">
        <v>45</v>
      </c>
      <c r="C15" s="14" t="s">
        <v>23</v>
      </c>
      <c r="D15" s="14" t="s">
        <v>24</v>
      </c>
      <c r="E15" s="14" t="s">
        <v>16</v>
      </c>
      <c r="F15" s="8">
        <v>1035.8399999999999</v>
      </c>
      <c r="G15" s="9"/>
      <c r="H15" s="9">
        <f t="shared" si="0"/>
        <v>0</v>
      </c>
      <c r="I15" s="10" t="s">
        <v>5</v>
      </c>
      <c r="J15" s="15">
        <f t="shared" si="1"/>
        <v>0.29595428571428567</v>
      </c>
      <c r="K15" s="13" t="s">
        <v>54</v>
      </c>
      <c r="L15" s="19"/>
    </row>
    <row r="16" spans="1:12" ht="43.5" customHeight="1" x14ac:dyDescent="0.25">
      <c r="A16" s="5">
        <v>8</v>
      </c>
      <c r="B16" s="11" t="s">
        <v>13</v>
      </c>
      <c r="C16" s="11" t="s">
        <v>25</v>
      </c>
      <c r="D16" s="11" t="s">
        <v>26</v>
      </c>
      <c r="E16" s="11" t="s">
        <v>16</v>
      </c>
      <c r="F16" s="6">
        <v>819</v>
      </c>
      <c r="G16" s="7">
        <v>321742266.62</v>
      </c>
      <c r="H16" s="7">
        <f t="shared" si="0"/>
        <v>392847.70039072039</v>
      </c>
      <c r="I16" s="5" t="s">
        <v>5</v>
      </c>
      <c r="J16" s="12">
        <f t="shared" si="1"/>
        <v>0.23400000000000001</v>
      </c>
      <c r="K16" s="17" t="s">
        <v>57</v>
      </c>
      <c r="L16" s="18">
        <v>0.98799999999999999</v>
      </c>
    </row>
    <row r="17" spans="1:12" ht="54.75" customHeight="1" x14ac:dyDescent="0.25">
      <c r="A17" s="10">
        <v>9</v>
      </c>
      <c r="B17" s="14" t="s">
        <v>46</v>
      </c>
      <c r="C17" s="14" t="s">
        <v>12</v>
      </c>
      <c r="D17" s="14" t="s">
        <v>47</v>
      </c>
      <c r="E17" s="14" t="s">
        <v>16</v>
      </c>
      <c r="F17" s="8">
        <v>117.3</v>
      </c>
      <c r="G17" s="9"/>
      <c r="H17" s="9">
        <f t="shared" si="0"/>
        <v>0</v>
      </c>
      <c r="I17" s="10" t="s">
        <v>5</v>
      </c>
      <c r="J17" s="15">
        <f t="shared" si="1"/>
        <v>3.3514285714285712E-2</v>
      </c>
      <c r="K17" s="13" t="s">
        <v>55</v>
      </c>
      <c r="L17" s="19"/>
    </row>
    <row r="18" spans="1:12" ht="30" customHeight="1" x14ac:dyDescent="0.25">
      <c r="A18" s="5">
        <v>10</v>
      </c>
      <c r="B18" s="11" t="s">
        <v>27</v>
      </c>
      <c r="C18" s="11" t="s">
        <v>28</v>
      </c>
      <c r="D18" s="11" t="s">
        <v>17</v>
      </c>
      <c r="E18" s="11" t="s">
        <v>16</v>
      </c>
      <c r="F18" s="6">
        <v>580.92999999999995</v>
      </c>
      <c r="G18" s="7">
        <v>201708660.81</v>
      </c>
      <c r="H18" s="7">
        <f t="shared" si="0"/>
        <v>347216.80892706529</v>
      </c>
      <c r="I18" s="5" t="s">
        <v>5</v>
      </c>
      <c r="J18" s="12">
        <f t="shared" si="1"/>
        <v>0.16597999999999999</v>
      </c>
      <c r="K18" s="17" t="s">
        <v>57</v>
      </c>
      <c r="L18" s="18">
        <v>0.99</v>
      </c>
    </row>
    <row r="19" spans="1:12" ht="30" customHeight="1" x14ac:dyDescent="0.25">
      <c r="A19" s="5">
        <v>11</v>
      </c>
      <c r="B19" s="11" t="s">
        <v>29</v>
      </c>
      <c r="C19" s="11" t="s">
        <v>30</v>
      </c>
      <c r="D19" s="11" t="s">
        <v>31</v>
      </c>
      <c r="E19" s="11" t="s">
        <v>16</v>
      </c>
      <c r="F19" s="6">
        <v>846</v>
      </c>
      <c r="G19" s="7">
        <v>323455035.70999998</v>
      </c>
      <c r="H19" s="7">
        <f t="shared" si="0"/>
        <v>382334.55757683213</v>
      </c>
      <c r="I19" s="5" t="s">
        <v>5</v>
      </c>
      <c r="J19" s="12">
        <f t="shared" si="1"/>
        <v>0.24171428571428571</v>
      </c>
      <c r="K19" s="17" t="s">
        <v>57</v>
      </c>
      <c r="L19" s="18">
        <v>0.99199999999999999</v>
      </c>
    </row>
    <row r="20" spans="1:12" ht="54.75" customHeight="1" x14ac:dyDescent="0.25">
      <c r="A20" s="10">
        <v>12</v>
      </c>
      <c r="B20" s="14" t="s">
        <v>27</v>
      </c>
      <c r="C20" s="14" t="s">
        <v>17</v>
      </c>
      <c r="D20" s="14" t="s">
        <v>48</v>
      </c>
      <c r="E20" s="14" t="s">
        <v>16</v>
      </c>
      <c r="F20" s="8"/>
      <c r="G20" s="9"/>
      <c r="H20" s="9"/>
      <c r="I20" s="10" t="s">
        <v>5</v>
      </c>
      <c r="J20" s="15">
        <f t="shared" si="1"/>
        <v>0</v>
      </c>
      <c r="K20" s="13" t="s">
        <v>58</v>
      </c>
      <c r="L20" s="19"/>
    </row>
    <row r="21" spans="1:12" ht="29.25" customHeight="1" x14ac:dyDescent="0.25">
      <c r="A21" s="5">
        <v>13</v>
      </c>
      <c r="B21" s="11" t="s">
        <v>32</v>
      </c>
      <c r="C21" s="11" t="s">
        <v>30</v>
      </c>
      <c r="D21" s="11" t="s">
        <v>33</v>
      </c>
      <c r="E21" s="11" t="s">
        <v>16</v>
      </c>
      <c r="F21" s="6">
        <v>919.32</v>
      </c>
      <c r="G21" s="7">
        <v>370295219.63</v>
      </c>
      <c r="H21" s="7">
        <f t="shared" si="0"/>
        <v>402792.52015620237</v>
      </c>
      <c r="I21" s="5" t="s">
        <v>5</v>
      </c>
      <c r="J21" s="12">
        <f t="shared" si="1"/>
        <v>0.26266285714285714</v>
      </c>
      <c r="K21" s="17" t="s">
        <v>57</v>
      </c>
      <c r="L21" s="18">
        <v>0.995</v>
      </c>
    </row>
    <row r="22" spans="1:12" ht="29.25" customHeight="1" x14ac:dyDescent="0.25">
      <c r="A22" s="5">
        <v>14</v>
      </c>
      <c r="B22" s="11" t="s">
        <v>34</v>
      </c>
      <c r="C22" s="11" t="s">
        <v>35</v>
      </c>
      <c r="D22" s="11" t="s">
        <v>36</v>
      </c>
      <c r="E22" s="11" t="s">
        <v>16</v>
      </c>
      <c r="F22" s="6">
        <v>572.70000000000005</v>
      </c>
      <c r="G22" s="7">
        <v>305680674.70999998</v>
      </c>
      <c r="H22" s="7">
        <f t="shared" si="0"/>
        <v>533753.57902916009</v>
      </c>
      <c r="I22" s="5" t="s">
        <v>5</v>
      </c>
      <c r="J22" s="12">
        <f t="shared" si="1"/>
        <v>0.16362857142857143</v>
      </c>
      <c r="K22" s="17" t="s">
        <v>57</v>
      </c>
      <c r="L22" s="18">
        <v>0.95499999999999996</v>
      </c>
    </row>
    <row r="23" spans="1:12" ht="29.25" customHeight="1" x14ac:dyDescent="0.25">
      <c r="A23" s="5">
        <v>15</v>
      </c>
      <c r="B23" s="11" t="s">
        <v>34</v>
      </c>
      <c r="C23" s="11" t="s">
        <v>37</v>
      </c>
      <c r="D23" s="11" t="s">
        <v>35</v>
      </c>
      <c r="E23" s="11" t="s">
        <v>16</v>
      </c>
      <c r="F23" s="6">
        <v>246.75</v>
      </c>
      <c r="G23" s="7">
        <v>104058872.66</v>
      </c>
      <c r="H23" s="7">
        <f t="shared" si="0"/>
        <v>421717.82233029383</v>
      </c>
      <c r="I23" s="5" t="s">
        <v>5</v>
      </c>
      <c r="J23" s="12">
        <f t="shared" si="1"/>
        <v>7.0499999999999993E-2</v>
      </c>
      <c r="K23" s="17" t="s">
        <v>57</v>
      </c>
      <c r="L23" s="18">
        <v>0.97499999999999998</v>
      </c>
    </row>
    <row r="24" spans="1:12" ht="29.25" customHeight="1" x14ac:dyDescent="0.25">
      <c r="A24" s="5">
        <v>16</v>
      </c>
      <c r="B24" s="11" t="s">
        <v>34</v>
      </c>
      <c r="C24" s="11" t="s">
        <v>38</v>
      </c>
      <c r="D24" s="11" t="s">
        <v>37</v>
      </c>
      <c r="E24" s="11" t="s">
        <v>16</v>
      </c>
      <c r="F24" s="6">
        <v>201</v>
      </c>
      <c r="G24" s="7">
        <v>61422019.689999998</v>
      </c>
      <c r="H24" s="7">
        <f t="shared" si="0"/>
        <v>305582.18751243781</v>
      </c>
      <c r="I24" s="5" t="s">
        <v>5</v>
      </c>
      <c r="J24" s="12">
        <f t="shared" si="1"/>
        <v>5.7428571428571426E-2</v>
      </c>
      <c r="K24" s="17" t="s">
        <v>57</v>
      </c>
      <c r="L24" s="18">
        <v>0.97499999999999998</v>
      </c>
    </row>
    <row r="25" spans="1:12" ht="29.25" customHeight="1" x14ac:dyDescent="0.25">
      <c r="A25" s="5">
        <v>17</v>
      </c>
      <c r="B25" s="11" t="s">
        <v>39</v>
      </c>
      <c r="C25" s="11" t="s">
        <v>40</v>
      </c>
      <c r="D25" s="11" t="s">
        <v>41</v>
      </c>
      <c r="E25" s="11" t="s">
        <v>16</v>
      </c>
      <c r="F25" s="6">
        <v>474.07</v>
      </c>
      <c r="G25" s="7">
        <v>120948482.31999999</v>
      </c>
      <c r="H25" s="7">
        <f t="shared" si="0"/>
        <v>255127.89739911826</v>
      </c>
      <c r="I25" s="5" t="s">
        <v>5</v>
      </c>
      <c r="J25" s="12">
        <f t="shared" si="1"/>
        <v>0.13544857142857142</v>
      </c>
      <c r="K25" s="17" t="s">
        <v>57</v>
      </c>
      <c r="L25" s="18">
        <v>0.995</v>
      </c>
    </row>
    <row r="26" spans="1:12" ht="29.25" customHeight="1" x14ac:dyDescent="0.25">
      <c r="A26" s="11">
        <v>18</v>
      </c>
      <c r="B26" s="11" t="s">
        <v>39</v>
      </c>
      <c r="C26" s="11" t="s">
        <v>42</v>
      </c>
      <c r="D26" s="11" t="s">
        <v>34</v>
      </c>
      <c r="E26" s="11" t="s">
        <v>16</v>
      </c>
      <c r="F26" s="6">
        <v>427.05</v>
      </c>
      <c r="G26" s="21">
        <v>101512956</v>
      </c>
      <c r="H26" s="21">
        <f t="shared" si="0"/>
        <v>237707.42536002808</v>
      </c>
      <c r="I26" s="11" t="s">
        <v>4</v>
      </c>
      <c r="J26" s="22">
        <f t="shared" si="1"/>
        <v>0.12201428571428571</v>
      </c>
      <c r="K26" s="23" t="s">
        <v>57</v>
      </c>
      <c r="L26" s="24">
        <v>0.995</v>
      </c>
    </row>
    <row r="27" spans="1:12" ht="29.25" customHeight="1" x14ac:dyDescent="0.25">
      <c r="A27" s="11">
        <v>19</v>
      </c>
      <c r="B27" s="11" t="s">
        <v>39</v>
      </c>
      <c r="C27" s="11" t="s">
        <v>19</v>
      </c>
      <c r="D27" s="11" t="s">
        <v>42</v>
      </c>
      <c r="E27" s="11" t="s">
        <v>16</v>
      </c>
      <c r="F27" s="6">
        <v>434.55</v>
      </c>
      <c r="G27" s="21">
        <f>199969177-G26</f>
        <v>98456221</v>
      </c>
      <c r="H27" s="21">
        <f t="shared" si="0"/>
        <v>226570.5235300886</v>
      </c>
      <c r="I27" s="11" t="s">
        <v>4</v>
      </c>
      <c r="J27" s="22">
        <f t="shared" si="1"/>
        <v>0.12415714285714285</v>
      </c>
      <c r="K27" s="23" t="s">
        <v>57</v>
      </c>
      <c r="L27" s="24">
        <v>0.995</v>
      </c>
    </row>
    <row r="28" spans="1:12" ht="54.75" customHeight="1" x14ac:dyDescent="0.25">
      <c r="A28" s="10">
        <v>20</v>
      </c>
      <c r="B28" s="14" t="s">
        <v>39</v>
      </c>
      <c r="C28" s="14" t="s">
        <v>43</v>
      </c>
      <c r="D28" s="14" t="s">
        <v>21</v>
      </c>
      <c r="E28" s="14" t="s">
        <v>16</v>
      </c>
      <c r="F28" s="8"/>
      <c r="G28" s="9"/>
      <c r="H28" s="9"/>
      <c r="I28" s="10" t="s">
        <v>5</v>
      </c>
      <c r="J28" s="15">
        <f t="shared" si="1"/>
        <v>0</v>
      </c>
      <c r="K28" s="13" t="s">
        <v>56</v>
      </c>
      <c r="L28" s="19"/>
    </row>
    <row r="29" spans="1:12" ht="43.5" customHeight="1" x14ac:dyDescent="0.25">
      <c r="A29" s="5">
        <v>21</v>
      </c>
      <c r="B29" s="5" t="s">
        <v>49</v>
      </c>
      <c r="C29" s="5" t="s">
        <v>50</v>
      </c>
      <c r="D29" s="5" t="s">
        <v>15</v>
      </c>
      <c r="E29" s="5" t="s">
        <v>16</v>
      </c>
      <c r="F29" s="6">
        <v>1849.32</v>
      </c>
      <c r="G29" s="7">
        <v>243037444.06999999</v>
      </c>
      <c r="H29" s="7">
        <f t="shared" si="0"/>
        <v>131419.89708108926</v>
      </c>
      <c r="I29" s="5" t="s">
        <v>4</v>
      </c>
      <c r="J29" s="12">
        <f t="shared" si="1"/>
        <v>0.52837714285714288</v>
      </c>
      <c r="K29" s="17" t="s">
        <v>57</v>
      </c>
      <c r="L29" s="18">
        <v>0.99</v>
      </c>
    </row>
    <row r="38" spans="12:12" x14ac:dyDescent="0.25">
      <c r="L38" s="20"/>
    </row>
  </sheetData>
  <mergeCells count="7">
    <mergeCell ref="A2:L2"/>
    <mergeCell ref="A3:L4"/>
    <mergeCell ref="A11:A12"/>
    <mergeCell ref="B11:B12"/>
    <mergeCell ref="C11:C12"/>
    <mergeCell ref="D11:D12"/>
    <mergeCell ref="L11:L1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INFORME TECNICO No.13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SERVIDOR</dc:creator>
  <cp:lastModifiedBy>LENOVO</cp:lastModifiedBy>
  <dcterms:created xsi:type="dcterms:W3CDTF">2020-03-04T16:05:40Z</dcterms:created>
  <dcterms:modified xsi:type="dcterms:W3CDTF">2020-11-06T19:41:13Z</dcterms:modified>
</cp:coreProperties>
</file>